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0" yWindow="0" windowWidth="25787" windowHeight="14580" tabRatio="807" firstSheet="12" activeTab="25"/>
  </bookViews>
  <sheets>
    <sheet name="Содержание" sheetId="9" r:id="rId1"/>
    <sheet name="1.Хлеб" sheetId="1" r:id="rId2"/>
    <sheet name="2.Изделия хлебобулочные" sheetId="4" r:id="rId3"/>
    <sheet name="3.Мясо" sheetId="6" r:id="rId4"/>
    <sheet name="4.Мясо кур" sheetId="10" r:id="rId5"/>
    <sheet name="5.Яйцо" sheetId="24" r:id="rId6"/>
    <sheet name="6.Мясо индеек" sheetId="11" r:id="rId7"/>
    <sheet name="7.Колбаса" sheetId="12" r:id="rId8"/>
    <sheet name="8.Консервы мясо" sheetId="13" r:id="rId9"/>
    <sheet name="9.Молоко" sheetId="14" r:id="rId10"/>
    <sheet name="10.МолокоУльтра" sheetId="15" r:id="rId11"/>
    <sheet name="11.Кефир и пр" sheetId="16" r:id="rId12"/>
    <sheet name="12.Сметана" sheetId="17" r:id="rId13"/>
    <sheet name="13.Творог" sheetId="18" r:id="rId14"/>
    <sheet name="14.Масло" sheetId="19" r:id="rId15"/>
    <sheet name="15.Сыр" sheetId="20" r:id="rId16"/>
    <sheet name="16.Рыба" sheetId="21" r:id="rId17"/>
    <sheet name="17.Консервы рыба" sheetId="22" r:id="rId18"/>
    <sheet name="18.Фрукты" sheetId="23" r:id="rId19"/>
    <sheet name="19.Овощи" sheetId="5" r:id="rId20"/>
    <sheet name="20.Картофель" sheetId="7" r:id="rId21"/>
    <sheet name="21.Переработка" sheetId="25" r:id="rId22"/>
    <sheet name="22.Мукомол" sheetId="26" r:id="rId23"/>
    <sheet name="23.Макароны" sheetId="27" r:id="rId24"/>
    <sheet name="24.Кондитерские" sheetId="28" r:id="rId25"/>
    <sheet name="25.Прочее" sheetId="30" r:id="rId26"/>
  </sheets>
  <definedNames>
    <definedName name="dict14596a9dae914c82b1d1f6ee71223594" localSheetId="22">#REF!</definedName>
    <definedName name="dict14596a9dae914c82b1d1f6ee71223594" localSheetId="23">#REF!</definedName>
    <definedName name="dict14596a9dae914c82b1d1f6ee71223594" localSheetId="24">#REF!</definedName>
    <definedName name="dict14596a9dae914c82b1d1f6ee71223594" localSheetId="25">#REF!</definedName>
    <definedName name="dict14596a9dae914c82b1d1f6ee71223594">#REF!</definedName>
    <definedName name="_xlnm.Print_Titles" localSheetId="21">'21.Переработка'!$3:$4</definedName>
    <definedName name="_xlnm.Print_Titles" localSheetId="22">'22.Мукомол'!$3:$4</definedName>
    <definedName name="_xlnm.Print_Titles" localSheetId="25">'25.Прочее'!$3:$4</definedName>
  </definedNames>
  <calcPr calcId="145621"/>
</workbook>
</file>

<file path=xl/calcChain.xml><?xml version="1.0" encoding="utf-8"?>
<calcChain xmlns="http://schemas.openxmlformats.org/spreadsheetml/2006/main">
  <c r="O13" i="25" l="1"/>
  <c r="Q5" i="23"/>
  <c r="Q10" i="23"/>
  <c r="P6" i="12" l="1"/>
  <c r="P5" i="12"/>
  <c r="P7" i="12"/>
  <c r="P8" i="12"/>
  <c r="P9" i="12"/>
  <c r="U6" i="6" l="1"/>
  <c r="U7" i="6"/>
  <c r="U8" i="6"/>
  <c r="U9" i="6"/>
  <c r="U10" i="6"/>
  <c r="M5" i="1"/>
  <c r="L11" i="5" l="1"/>
  <c r="L10" i="5"/>
  <c r="L9" i="5"/>
  <c r="L8" i="5"/>
  <c r="L7" i="5"/>
  <c r="L6" i="5"/>
  <c r="J8" i="23"/>
  <c r="J8" i="14"/>
  <c r="J6" i="11"/>
  <c r="J5" i="11"/>
  <c r="J5" i="24"/>
  <c r="N10" i="4"/>
  <c r="N5" i="4"/>
  <c r="K12" i="21" l="1"/>
  <c r="L12" i="21"/>
  <c r="K13" i="21"/>
  <c r="L13" i="21"/>
  <c r="K14" i="21"/>
  <c r="L14" i="21"/>
  <c r="L10" i="10"/>
  <c r="N10" i="10" s="1"/>
  <c r="S10" i="10" s="1"/>
  <c r="M10" i="10"/>
  <c r="L11" i="10"/>
  <c r="N11" i="10" s="1"/>
  <c r="S11" i="10" s="1"/>
  <c r="M11" i="10"/>
  <c r="N13" i="6"/>
  <c r="P13" i="6" s="1"/>
  <c r="O13" i="6"/>
  <c r="N14" i="6"/>
  <c r="P14" i="6" s="1"/>
  <c r="U14" i="6" s="1"/>
  <c r="O14" i="6"/>
  <c r="N15" i="6"/>
  <c r="P15" i="6" s="1"/>
  <c r="U15" i="6" s="1"/>
  <c r="O15" i="6"/>
  <c r="M14" i="21" l="1"/>
  <c r="R14" i="21" s="1"/>
  <c r="M12" i="21"/>
  <c r="R12" i="21" s="1"/>
  <c r="M13" i="21"/>
  <c r="R13" i="21" s="1"/>
  <c r="L5" i="10"/>
  <c r="M7" i="5" l="1"/>
  <c r="M8" i="5"/>
  <c r="M9" i="5"/>
  <c r="N9" i="5" l="1"/>
  <c r="S9" i="5" s="1"/>
  <c r="M12" i="5" l="1"/>
  <c r="M13" i="5"/>
  <c r="M14" i="5"/>
  <c r="L14" i="5"/>
  <c r="N14" i="5" s="1"/>
  <c r="S14" i="5" s="1"/>
  <c r="L13" i="5"/>
  <c r="N13" i="5" s="1"/>
  <c r="S13" i="5" s="1"/>
  <c r="M11" i="5"/>
  <c r="L12" i="5"/>
  <c r="N12" i="5" s="1"/>
  <c r="S12" i="5" s="1"/>
  <c r="L7" i="10" l="1"/>
  <c r="L8" i="10"/>
  <c r="L9" i="10"/>
  <c r="L5" i="1" l="1"/>
  <c r="J9" i="25" l="1"/>
  <c r="L8" i="14" l="1"/>
  <c r="P8" i="14" s="1"/>
  <c r="K8" i="14"/>
  <c r="K13" i="30"/>
  <c r="M13" i="30" s="1"/>
  <c r="Q13" i="30" s="1"/>
  <c r="L13" i="30"/>
  <c r="K10" i="30"/>
  <c r="M10" i="30" s="1"/>
  <c r="Q10" i="30" s="1"/>
  <c r="L10" i="30"/>
  <c r="K15" i="30"/>
  <c r="M15" i="30" s="1"/>
  <c r="Q15" i="30" s="1"/>
  <c r="L15" i="30"/>
  <c r="K16" i="30"/>
  <c r="M16" i="30" s="1"/>
  <c r="Q16" i="30" s="1"/>
  <c r="L16" i="30"/>
  <c r="K17" i="30"/>
  <c r="M17" i="30" s="1"/>
  <c r="Q17" i="30" s="1"/>
  <c r="L17" i="30"/>
  <c r="K14" i="30"/>
  <c r="M14" i="30" s="1"/>
  <c r="Q14" i="30" s="1"/>
  <c r="L14" i="30"/>
  <c r="L12" i="30"/>
  <c r="K12" i="30"/>
  <c r="M12" i="30" s="1"/>
  <c r="Q12" i="30" s="1"/>
  <c r="L11" i="30"/>
  <c r="K11" i="30"/>
  <c r="M11" i="30" s="1"/>
  <c r="Q11" i="30" s="1"/>
  <c r="L9" i="30"/>
  <c r="K9" i="30"/>
  <c r="M9" i="30" s="1"/>
  <c r="Q9" i="30" s="1"/>
  <c r="L8" i="30"/>
  <c r="K8" i="30"/>
  <c r="M8" i="30" s="1"/>
  <c r="Q8" i="30" s="1"/>
  <c r="L7" i="30"/>
  <c r="K7" i="30"/>
  <c r="M7" i="30" s="1"/>
  <c r="Q7" i="30" s="1"/>
  <c r="L6" i="30"/>
  <c r="K6" i="30"/>
  <c r="M6" i="30" s="1"/>
  <c r="Q6" i="30" s="1"/>
  <c r="L5" i="30"/>
  <c r="K5" i="30"/>
  <c r="M5" i="30" s="1"/>
  <c r="Q5" i="30" s="1"/>
  <c r="I7" i="28"/>
  <c r="H7" i="28"/>
  <c r="J7" i="28" s="1"/>
  <c r="N7" i="28" s="1"/>
  <c r="I6" i="28"/>
  <c r="H6" i="28"/>
  <c r="J6" i="28" s="1"/>
  <c r="N6" i="28" s="1"/>
  <c r="I5" i="28"/>
  <c r="H5" i="28"/>
  <c r="J5" i="28" s="1"/>
  <c r="N5" i="28" s="1"/>
  <c r="J7" i="27"/>
  <c r="I7" i="27"/>
  <c r="K7" i="27" s="1"/>
  <c r="O7" i="27" s="1"/>
  <c r="J6" i="27"/>
  <c r="I6" i="27"/>
  <c r="K6" i="27" s="1"/>
  <c r="O6" i="27" s="1"/>
  <c r="J5" i="27"/>
  <c r="I5" i="27"/>
  <c r="K5" i="27" s="1"/>
  <c r="O5" i="27" s="1"/>
  <c r="K22" i="26"/>
  <c r="M22" i="26" s="1"/>
  <c r="Q22" i="26" s="1"/>
  <c r="L22" i="26"/>
  <c r="K23" i="26"/>
  <c r="M23" i="26" s="1"/>
  <c r="Q23" i="26" s="1"/>
  <c r="L23" i="26"/>
  <c r="L21" i="26"/>
  <c r="K21" i="26"/>
  <c r="M21" i="26" s="1"/>
  <c r="Q21" i="26" s="1"/>
  <c r="L20" i="26"/>
  <c r="K20" i="26"/>
  <c r="M20" i="26" s="1"/>
  <c r="Q20" i="26" s="1"/>
  <c r="L19" i="26"/>
  <c r="K19" i="26"/>
  <c r="M19" i="26" s="1"/>
  <c r="Q19" i="26" s="1"/>
  <c r="L18" i="26"/>
  <c r="K18" i="26"/>
  <c r="M18" i="26" s="1"/>
  <c r="Q18" i="26" s="1"/>
  <c r="L17" i="26"/>
  <c r="K17" i="26"/>
  <c r="M17" i="26" s="1"/>
  <c r="Q17" i="26" s="1"/>
  <c r="L16" i="26"/>
  <c r="K16" i="26"/>
  <c r="M16" i="26" s="1"/>
  <c r="Q16" i="26" s="1"/>
  <c r="L15" i="26"/>
  <c r="K15" i="26"/>
  <c r="M15" i="26" s="1"/>
  <c r="Q15" i="26" s="1"/>
  <c r="L14" i="26"/>
  <c r="K14" i="26"/>
  <c r="M14" i="26" s="1"/>
  <c r="Q14" i="26" s="1"/>
  <c r="L13" i="26"/>
  <c r="K13" i="26"/>
  <c r="M13" i="26" s="1"/>
  <c r="Q13" i="26" s="1"/>
  <c r="L12" i="26"/>
  <c r="K12" i="26"/>
  <c r="M12" i="26" s="1"/>
  <c r="Q12" i="26" s="1"/>
  <c r="L11" i="26"/>
  <c r="K11" i="26"/>
  <c r="M11" i="26" s="1"/>
  <c r="L10" i="26"/>
  <c r="K10" i="26"/>
  <c r="M10" i="26" s="1"/>
  <c r="Q10" i="26" s="1"/>
  <c r="L9" i="26"/>
  <c r="K9" i="26"/>
  <c r="M9" i="26" s="1"/>
  <c r="Q9" i="26" s="1"/>
  <c r="L8" i="26"/>
  <c r="K8" i="26"/>
  <c r="M8" i="26" s="1"/>
  <c r="Q8" i="26" s="1"/>
  <c r="L7" i="26"/>
  <c r="K7" i="26"/>
  <c r="M7" i="26" s="1"/>
  <c r="Q7" i="26" s="1"/>
  <c r="L6" i="26"/>
  <c r="K6" i="26"/>
  <c r="M6" i="26" s="1"/>
  <c r="Q6" i="26" s="1"/>
  <c r="L5" i="26"/>
  <c r="K5" i="26"/>
  <c r="M5" i="26" s="1"/>
  <c r="Q5" i="26" s="1"/>
  <c r="I12" i="25"/>
  <c r="K12" i="25" s="1"/>
  <c r="O12" i="25" s="1"/>
  <c r="J12" i="25"/>
  <c r="I13" i="25"/>
  <c r="K13" i="25" s="1"/>
  <c r="J13" i="25"/>
  <c r="I14" i="25"/>
  <c r="K14" i="25" s="1"/>
  <c r="O14" i="25" s="1"/>
  <c r="J14" i="25"/>
  <c r="I15" i="25"/>
  <c r="K15" i="25" s="1"/>
  <c r="O15" i="25" s="1"/>
  <c r="J15" i="25"/>
  <c r="I16" i="25"/>
  <c r="K16" i="25" s="1"/>
  <c r="O16" i="25" s="1"/>
  <c r="J16" i="25"/>
  <c r="I17" i="25"/>
  <c r="K17" i="25" s="1"/>
  <c r="O17" i="25" s="1"/>
  <c r="J17" i="25"/>
  <c r="I18" i="25"/>
  <c r="K18" i="25" s="1"/>
  <c r="O18" i="25" s="1"/>
  <c r="J18" i="25"/>
  <c r="I19" i="25"/>
  <c r="K19" i="25" s="1"/>
  <c r="O19" i="25" s="1"/>
  <c r="J19" i="25"/>
  <c r="I20" i="25"/>
  <c r="K20" i="25" s="1"/>
  <c r="O20" i="25" s="1"/>
  <c r="J20" i="25"/>
  <c r="I21" i="25"/>
  <c r="K21" i="25" s="1"/>
  <c r="O21" i="25" s="1"/>
  <c r="J21" i="25"/>
  <c r="J11" i="25"/>
  <c r="I11" i="25"/>
  <c r="K11" i="25" s="1"/>
  <c r="O11" i="25" s="1"/>
  <c r="J10" i="25"/>
  <c r="I10" i="25"/>
  <c r="K10" i="25" s="1"/>
  <c r="O10" i="25" s="1"/>
  <c r="I9" i="25"/>
  <c r="K9" i="25" s="1"/>
  <c r="O9" i="25" s="1"/>
  <c r="J8" i="25"/>
  <c r="I8" i="25"/>
  <c r="K8" i="25" s="1"/>
  <c r="O8" i="25" s="1"/>
  <c r="J7" i="25"/>
  <c r="I7" i="25"/>
  <c r="K7" i="25" s="1"/>
  <c r="O7" i="25" s="1"/>
  <c r="J6" i="25"/>
  <c r="I6" i="25"/>
  <c r="K6" i="25" s="1"/>
  <c r="O6" i="25" s="1"/>
  <c r="J5" i="25"/>
  <c r="I5" i="25"/>
  <c r="K5" i="25" s="1"/>
  <c r="O5" i="25" s="1"/>
  <c r="K5" i="24"/>
  <c r="L5" i="24"/>
  <c r="P5" i="24" s="1"/>
  <c r="K10" i="23"/>
  <c r="J10" i="23"/>
  <c r="L10" i="23" s="1"/>
  <c r="K9" i="23"/>
  <c r="J9" i="23"/>
  <c r="L9" i="23" s="1"/>
  <c r="Q9" i="23" s="1"/>
  <c r="K8" i="23"/>
  <c r="L8" i="23"/>
  <c r="Q8" i="23" s="1"/>
  <c r="K7" i="23"/>
  <c r="J7" i="23"/>
  <c r="L7" i="23" s="1"/>
  <c r="Q7" i="23" s="1"/>
  <c r="K6" i="23"/>
  <c r="J6" i="23"/>
  <c r="L6" i="23" s="1"/>
  <c r="Q6" i="23" s="1"/>
  <c r="K5" i="23"/>
  <c r="J5" i="23"/>
  <c r="L5" i="23" s="1"/>
  <c r="L7" i="22"/>
  <c r="K7" i="22"/>
  <c r="M7" i="22" s="1"/>
  <c r="Q7" i="22" s="1"/>
  <c r="L6" i="22"/>
  <c r="K6" i="22"/>
  <c r="M6" i="22" s="1"/>
  <c r="Q6" i="22" s="1"/>
  <c r="L5" i="22"/>
  <c r="K5" i="22"/>
  <c r="M5" i="22" s="1"/>
  <c r="Q5" i="22" s="1"/>
  <c r="K11" i="21"/>
  <c r="K10" i="21"/>
  <c r="L10" i="21"/>
  <c r="L11" i="21"/>
  <c r="L9" i="21"/>
  <c r="K9" i="21"/>
  <c r="M9" i="21" s="1"/>
  <c r="R9" i="21" s="1"/>
  <c r="L8" i="21"/>
  <c r="K8" i="21"/>
  <c r="M8" i="21" s="1"/>
  <c r="R8" i="21" s="1"/>
  <c r="L7" i="21"/>
  <c r="K7" i="21"/>
  <c r="M7" i="21" s="1"/>
  <c r="R7" i="21" s="1"/>
  <c r="L6" i="21"/>
  <c r="K6" i="21"/>
  <c r="M6" i="21" s="1"/>
  <c r="R6" i="21" s="1"/>
  <c r="L5" i="21"/>
  <c r="K5" i="21"/>
  <c r="M5" i="21" s="1"/>
  <c r="R5" i="21" s="1"/>
  <c r="K5" i="20"/>
  <c r="J5" i="20"/>
  <c r="L5" i="20" s="1"/>
  <c r="P5" i="20" s="1"/>
  <c r="K6" i="19"/>
  <c r="J6" i="19"/>
  <c r="L6" i="19" s="1"/>
  <c r="P6" i="19" s="1"/>
  <c r="K5" i="19"/>
  <c r="J5" i="19"/>
  <c r="L5" i="19" s="1"/>
  <c r="P5" i="19" s="1"/>
  <c r="J6" i="18"/>
  <c r="I6" i="18"/>
  <c r="K6" i="18" s="1"/>
  <c r="O6" i="18" s="1"/>
  <c r="J5" i="18"/>
  <c r="I5" i="18"/>
  <c r="K5" i="18" s="1"/>
  <c r="O5" i="18" s="1"/>
  <c r="K6" i="17"/>
  <c r="J6" i="17"/>
  <c r="L6" i="17" s="1"/>
  <c r="P6" i="17" s="1"/>
  <c r="K5" i="17"/>
  <c r="J5" i="17"/>
  <c r="L5" i="17" s="1"/>
  <c r="P5" i="17" s="1"/>
  <c r="I10" i="16"/>
  <c r="K10" i="16" s="1"/>
  <c r="O10" i="16" s="1"/>
  <c r="J10" i="16"/>
  <c r="M11" i="21" l="1"/>
  <c r="R11" i="21" s="1"/>
  <c r="M10" i="21"/>
  <c r="R10" i="21" s="1"/>
  <c r="J9" i="16"/>
  <c r="I9" i="16"/>
  <c r="K9" i="16" s="1"/>
  <c r="O9" i="16" s="1"/>
  <c r="J8" i="16"/>
  <c r="I8" i="16"/>
  <c r="K8" i="16" s="1"/>
  <c r="O8" i="16" s="1"/>
  <c r="J7" i="16"/>
  <c r="I7" i="16"/>
  <c r="K7" i="16" s="1"/>
  <c r="O7" i="16" s="1"/>
  <c r="J6" i="16"/>
  <c r="I6" i="16"/>
  <c r="K6" i="16" s="1"/>
  <c r="O6" i="16" s="1"/>
  <c r="J5" i="16"/>
  <c r="I5" i="16"/>
  <c r="K5" i="16" s="1"/>
  <c r="O5" i="16" s="1"/>
  <c r="J5" i="15"/>
  <c r="I5" i="15"/>
  <c r="K5" i="15" s="1"/>
  <c r="O5" i="15" s="1"/>
  <c r="K7" i="14" l="1"/>
  <c r="J7" i="14"/>
  <c r="L7" i="14" s="1"/>
  <c r="P7" i="14" s="1"/>
  <c r="K6" i="14"/>
  <c r="J6" i="14"/>
  <c r="L6" i="14" s="1"/>
  <c r="P6" i="14" s="1"/>
  <c r="K5" i="14"/>
  <c r="J5" i="14"/>
  <c r="L5" i="14" s="1"/>
  <c r="P5" i="14" s="1"/>
  <c r="K6" i="13"/>
  <c r="J6" i="13"/>
  <c r="L6" i="13" s="1"/>
  <c r="P6" i="13" s="1"/>
  <c r="K5" i="13"/>
  <c r="J5" i="13"/>
  <c r="L5" i="13" s="1"/>
  <c r="P5" i="13" s="1"/>
  <c r="K9" i="12"/>
  <c r="J9" i="12"/>
  <c r="L9" i="12" s="1"/>
  <c r="K8" i="12"/>
  <c r="J8" i="12"/>
  <c r="L8" i="12" s="1"/>
  <c r="K7" i="12"/>
  <c r="J7" i="12"/>
  <c r="L7" i="12" s="1"/>
  <c r="K6" i="12"/>
  <c r="J6" i="12"/>
  <c r="L6" i="12" s="1"/>
  <c r="K5" i="12"/>
  <c r="J5" i="12"/>
  <c r="L5" i="12" s="1"/>
  <c r="K6" i="11"/>
  <c r="L6" i="11"/>
  <c r="P6" i="11" s="1"/>
  <c r="K5" i="11"/>
  <c r="L5" i="11"/>
  <c r="P5" i="11" s="1"/>
  <c r="M9" i="10"/>
  <c r="N9" i="10"/>
  <c r="S9" i="10" s="1"/>
  <c r="M8" i="10"/>
  <c r="N8" i="10"/>
  <c r="S8" i="10" s="1"/>
  <c r="M7" i="10"/>
  <c r="N7" i="10"/>
  <c r="S7" i="10" s="1"/>
  <c r="M6" i="10"/>
  <c r="L6" i="10"/>
  <c r="N6" i="10" s="1"/>
  <c r="S6" i="10" s="1"/>
  <c r="M5" i="10"/>
  <c r="N5" i="10"/>
  <c r="S5" i="10" s="1"/>
  <c r="J5" i="7"/>
  <c r="I5" i="7"/>
  <c r="K5" i="7" l="1"/>
  <c r="O12" i="6"/>
  <c r="N12" i="6"/>
  <c r="P12" i="6" s="1"/>
  <c r="U12" i="6" s="1"/>
  <c r="O11" i="6"/>
  <c r="N11" i="6"/>
  <c r="P11" i="6" s="1"/>
  <c r="U11" i="6" s="1"/>
  <c r="O10" i="6"/>
  <c r="N10" i="6"/>
  <c r="P10" i="6" s="1"/>
  <c r="O9" i="6"/>
  <c r="N9" i="6"/>
  <c r="P9" i="6" s="1"/>
  <c r="O8" i="6"/>
  <c r="N8" i="6"/>
  <c r="P8" i="6" s="1"/>
  <c r="O7" i="6"/>
  <c r="N7" i="6"/>
  <c r="P7" i="6" s="1"/>
  <c r="O6" i="6"/>
  <c r="N6" i="6"/>
  <c r="P6" i="6" s="1"/>
  <c r="O5" i="6"/>
  <c r="N5" i="6"/>
  <c r="P5" i="6" s="1"/>
  <c r="U5" i="6" s="1"/>
  <c r="N11" i="5"/>
  <c r="S11" i="5" s="1"/>
  <c r="M10" i="5"/>
  <c r="N10" i="5"/>
  <c r="S10" i="5" s="1"/>
  <c r="N8" i="5"/>
  <c r="S8" i="5" s="1"/>
  <c r="N7" i="5"/>
  <c r="S7" i="5" s="1"/>
  <c r="M6" i="5"/>
  <c r="N6" i="5"/>
  <c r="S6" i="5" s="1"/>
  <c r="M5" i="5"/>
  <c r="L5" i="5"/>
  <c r="N5" i="5" s="1"/>
  <c r="S5" i="5" s="1"/>
  <c r="N9" i="4"/>
  <c r="P9" i="4" s="1"/>
  <c r="T9" i="4" s="1"/>
  <c r="O9" i="4"/>
  <c r="P10" i="4"/>
  <c r="T10" i="4" s="1"/>
  <c r="O10" i="4"/>
  <c r="N11" i="4"/>
  <c r="P11" i="4" s="1"/>
  <c r="T11" i="4" s="1"/>
  <c r="O11" i="4"/>
  <c r="O8" i="4"/>
  <c r="N8" i="4"/>
  <c r="P8" i="4" s="1"/>
  <c r="T8" i="4" s="1"/>
  <c r="O7" i="4"/>
  <c r="N7" i="4"/>
  <c r="P7" i="4" s="1"/>
  <c r="T7" i="4" s="1"/>
  <c r="O6" i="4"/>
  <c r="N6" i="4"/>
  <c r="P6" i="4" s="1"/>
  <c r="T6" i="4" s="1"/>
  <c r="O5" i="4"/>
  <c r="P5" i="4"/>
  <c r="T5" i="4" s="1"/>
  <c r="K7" i="1" l="1"/>
  <c r="M7" i="1" s="1"/>
  <c r="Q7" i="1" s="1"/>
  <c r="K8" i="1"/>
  <c r="M8" i="1" s="1"/>
  <c r="Q8" i="1" s="1"/>
  <c r="K6" i="1"/>
  <c r="M6" i="1" s="1"/>
  <c r="Q6" i="1" s="1"/>
  <c r="L6" i="1"/>
  <c r="L7" i="1"/>
  <c r="L8" i="1"/>
  <c r="K5" i="1"/>
  <c r="Q5" i="1" s="1"/>
</calcChain>
</file>

<file path=xl/sharedStrings.xml><?xml version="1.0" encoding="utf-8"?>
<sst xmlns="http://schemas.openxmlformats.org/spreadsheetml/2006/main" count="1124" uniqueCount="440">
  <si>
    <t>Наименование товара</t>
  </si>
  <si>
    <t>Ед.измерения</t>
  </si>
  <si>
    <t>Характеристики товара</t>
  </si>
  <si>
    <t xml:space="preserve">Требования к фасовке и упаковке  </t>
  </si>
  <si>
    <t>Кол-во источников</t>
  </si>
  <si>
    <t>к-т вариации</t>
  </si>
  <si>
    <t>Источники информации</t>
  </si>
  <si>
    <t>Хлеб недлительного хранения</t>
  </si>
  <si>
    <t>Булочные изделия</t>
  </si>
  <si>
    <t>кг</t>
  </si>
  <si>
    <t>1 квартал 2023</t>
  </si>
  <si>
    <t>Пряники</t>
  </si>
  <si>
    <t xml:space="preserve">Вид продукта по технологии производства
Заварные
Вид продукта по рецептуре
Глазированные </t>
  </si>
  <si>
    <t xml:space="preserve">картонная коробка  массой до 6 кг. </t>
  </si>
  <si>
    <t>Вафли</t>
  </si>
  <si>
    <t xml:space="preserve">Вид продукта
Вафли
Наличие начинки
Да
</t>
  </si>
  <si>
    <t>Изделия бараночные</t>
  </si>
  <si>
    <t xml:space="preserve">Вид изделия
Баранки
</t>
  </si>
  <si>
    <t xml:space="preserve"> Герметичная упаковка </t>
  </si>
  <si>
    <t>Изделия сухарные</t>
  </si>
  <si>
    <t xml:space="preserve">Вид изделия
Сухари сдобные пшеничные
Вид сырья
Пшеничная хлебопекарная мука
</t>
  </si>
  <si>
    <t>Печенье сладкое</t>
  </si>
  <si>
    <t>Вид печенья
Сахарное
Вид продукта по рецептуре
Неглазированное
Без начинки</t>
  </si>
  <si>
    <t>Герметичная упаковка</t>
  </si>
  <si>
    <t>Вид продукта по рецептуре Неглазированное
Вид печенья Овсяное
Вид продукта по рецептуре Без добавлений
Вид продукта по рецептуре Без начинки
Пшеничная хлебопекарная мука</t>
  </si>
  <si>
    <t xml:space="preserve">Вид изделия
Сушки
</t>
  </si>
  <si>
    <t>Свекла столовая</t>
  </si>
  <si>
    <t xml:space="preserve">Товарный сорт
Первый
</t>
  </si>
  <si>
    <t>Развес. Упаковка до 50  кг.</t>
  </si>
  <si>
    <t>Капуста белокочанная</t>
  </si>
  <si>
    <t xml:space="preserve">Товарный класс
Первый
</t>
  </si>
  <si>
    <t>Чеснок свежий</t>
  </si>
  <si>
    <t xml:space="preserve">Товарный сорт
Высший
</t>
  </si>
  <si>
    <t>Упаковка до 0,5 кг.</t>
  </si>
  <si>
    <t>Картофель продовольственный</t>
  </si>
  <si>
    <t xml:space="preserve">Вид картофеля по сроку созревания
Картофель продовольственный поздний
</t>
  </si>
  <si>
    <t>Томаты (помидоры)</t>
  </si>
  <si>
    <t xml:space="preserve">Товарный сорт  Первый
Товарный тип   Круглые
Цвет томатов   Красный
</t>
  </si>
  <si>
    <t>томаты укладывают в ящики, обеспечивающие качество и безопасность продукта при транспортировке.</t>
  </si>
  <si>
    <t>Морковь столовая</t>
  </si>
  <si>
    <t>Лук репчатый</t>
  </si>
  <si>
    <t xml:space="preserve">Товарный сорт   Первый
Цвет лука   Желтый
</t>
  </si>
  <si>
    <t>Огурцы</t>
  </si>
  <si>
    <t xml:space="preserve">Тип огурцов по размеру плода                                                                                                                                                                                                                                                                                                                                                                                                                                                                          Среднеплодные
Товарный сорт  Высший
</t>
  </si>
  <si>
    <t>огурцы укладывают в ящики плотными рядами вровень с краями тары</t>
  </si>
  <si>
    <t>Говядина замороженная</t>
  </si>
  <si>
    <t xml:space="preserve"> Развес. Упаковочные материалы  обеспечивающие
сохранность и качество  при транспортировании и хранении 
</t>
  </si>
  <si>
    <t xml:space="preserve"> Развес. Упаковочные материалы  обеспечивающие
сохранность и качество  при транспортировании и хранении
</t>
  </si>
  <si>
    <t>Субпродукты пищевые крупного рогатого скота замороженные</t>
  </si>
  <si>
    <t>Тара, упаковочные материалы  обеспечивающие сохранность и товарный вид субпродуктов</t>
  </si>
  <si>
    <t xml:space="preserve">Полуфабрикаты мясные и мясосодержащие замороженные </t>
  </si>
  <si>
    <t xml:space="preserve">Потребительская упаковка. Вес до 10 кг </t>
  </si>
  <si>
    <t xml:space="preserve"> Развес. Упаковочные материалы  обеспечивающие
сохранность и качество  при транспортировании и хранении</t>
  </si>
  <si>
    <r>
      <t xml:space="preserve">Вид В тесте  Наименование </t>
    </r>
    <r>
      <rPr>
        <b/>
        <sz val="10"/>
        <rFont val="Times New Roman"/>
        <family val="1"/>
        <charset val="204"/>
      </rPr>
      <t>Пельмени</t>
    </r>
    <r>
      <rPr>
        <sz val="10"/>
        <rFont val="Times New Roman"/>
        <family val="1"/>
        <charset val="204"/>
      </rPr>
      <t xml:space="preserve"> Группа мясосодержащие Категория Б </t>
    </r>
  </si>
  <si>
    <r>
      <t xml:space="preserve">Вид мяса по способу обработки
Бескостное
Вид мяса по способу разделки
Отруб     
Категория  Первая   </t>
    </r>
    <r>
      <rPr>
        <b/>
        <sz val="10"/>
        <rFont val="Times New Roman"/>
        <family val="1"/>
        <charset val="204"/>
      </rPr>
      <t xml:space="preserve"> 
Лопаточная часть</t>
    </r>
    <r>
      <rPr>
        <sz val="10"/>
        <rFont val="Times New Roman"/>
        <family val="1"/>
        <charset val="204"/>
      </rPr>
      <t xml:space="preserve"> Наличие</t>
    </r>
  </si>
  <si>
    <r>
      <t xml:space="preserve">Вид мяса по способу обработки
Бескостное
Вид мяса по способу разделки
</t>
    </r>
    <r>
      <rPr>
        <b/>
        <sz val="10"/>
        <rFont val="Times New Roman"/>
        <family val="1"/>
        <charset val="204"/>
      </rPr>
      <t xml:space="preserve">Отруб  </t>
    </r>
  </si>
  <si>
    <r>
      <t xml:space="preserve">Вид мяса по способу обработки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кости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мяса по способу разделки     </t>
    </r>
    <r>
      <rPr>
        <b/>
        <sz val="10"/>
        <rFont val="Times New Roman"/>
        <family val="1"/>
        <charset val="204"/>
      </rPr>
      <t>Полутуша</t>
    </r>
    <r>
      <rPr>
        <sz val="10"/>
        <rFont val="Times New Roman"/>
        <family val="1"/>
        <charset val="204"/>
      </rPr>
      <t xml:space="preserve">
</t>
    </r>
  </si>
  <si>
    <r>
      <t xml:space="preserve">Группа   Мясные   Вид   </t>
    </r>
    <r>
      <rPr>
        <b/>
        <sz val="10"/>
        <rFont val="Times New Roman"/>
        <family val="1"/>
        <charset val="204"/>
      </rPr>
      <t xml:space="preserve">Рубленные  </t>
    </r>
    <r>
      <rPr>
        <sz val="10"/>
        <rFont val="Times New Roman"/>
        <family val="1"/>
        <charset val="204"/>
      </rPr>
      <t xml:space="preserve"> Категория Б</t>
    </r>
  </si>
  <si>
    <r>
      <t xml:space="preserve">Вид субпродукта
</t>
    </r>
    <r>
      <rPr>
        <b/>
        <sz val="10"/>
        <rFont val="Times New Roman"/>
        <family val="1"/>
        <charset val="204"/>
      </rPr>
      <t>печень</t>
    </r>
    <r>
      <rPr>
        <sz val="10"/>
        <rFont val="Times New Roman"/>
        <family val="1"/>
        <charset val="204"/>
      </rPr>
      <t xml:space="preserve">
Субпродукт в блоках да
</t>
    </r>
  </si>
  <si>
    <r>
      <t xml:space="preserve">Вид субпродукта
</t>
    </r>
    <r>
      <rPr>
        <b/>
        <sz val="10"/>
        <rFont val="Times New Roman"/>
        <family val="1"/>
        <charset val="204"/>
      </rPr>
      <t>сердце</t>
    </r>
    <r>
      <rPr>
        <sz val="10"/>
        <rFont val="Times New Roman"/>
        <family val="1"/>
        <charset val="204"/>
      </rPr>
      <t xml:space="preserve">
Субпродукт в блоках да
</t>
    </r>
  </si>
  <si>
    <r>
      <t xml:space="preserve">Вид субпродукта
</t>
    </r>
    <r>
      <rPr>
        <b/>
        <sz val="10"/>
        <rFont val="Times New Roman"/>
        <family val="1"/>
        <charset val="204"/>
      </rPr>
      <t>языки</t>
    </r>
    <r>
      <rPr>
        <sz val="10"/>
        <rFont val="Times New Roman"/>
        <family val="1"/>
        <charset val="204"/>
      </rPr>
      <t xml:space="preserve">
Субпродукт в блоках да
</t>
    </r>
  </si>
  <si>
    <t xml:space="preserve">Поставка продуктов питания (макаронные изделия) (совместная закупка) </t>
  </si>
  <si>
    <t>Поставка продуктов питания (бакалея) (совместная закупка)</t>
  </si>
  <si>
    <t>Поставка продуктов питания (овощи переработанные) (совместная закупка)</t>
  </si>
  <si>
    <t xml:space="preserve">Поставка продуктов питания (хлебобулочные изделия ненарезанные) (совместная закупка) </t>
  </si>
  <si>
    <t xml:space="preserve">Поставка продуктов питания (сахар) (совместная закупка) </t>
  </si>
  <si>
    <t xml:space="preserve">Поставка продуктов питания (хлебобулочные изделия нарезанные) (совместная закупка) </t>
  </si>
  <si>
    <t>Поставка продуктов питания (яблоки) (совместная закупка)</t>
  </si>
  <si>
    <t>Поставка продуктов питания (сухофрукты) (совместная закупка)</t>
  </si>
  <si>
    <t>Поставка продуктов питания (вафли, печенье овсяное) (совместная закупка)</t>
  </si>
  <si>
    <t xml:space="preserve">Поставка продуктов питания (мука пшеничная) (совместная закупка) </t>
  </si>
  <si>
    <t>Поставка продуктов питания (пряники, печенье сахарное) (совместная закупка)</t>
  </si>
  <si>
    <t xml:space="preserve">Поставка продуктов питания (молоко сгущенное) (совместная закупка) </t>
  </si>
  <si>
    <t>Поставка продуктов питания (колбаса полукопченая) (совместная закупка)</t>
  </si>
  <si>
    <t xml:space="preserve">Поставка продуктов питания (овощи) (совместная закупка) </t>
  </si>
  <si>
    <t xml:space="preserve">Поставка продуктов питания (мясо индеек) (совместная закупка) </t>
  </si>
  <si>
    <t>Поставка продуктов питания (томаты, огурцы свежие) (совместная закупка)</t>
  </si>
  <si>
    <t xml:space="preserve">Поставка продуктов питания (мясо кур) (совместная закупка) </t>
  </si>
  <si>
    <t xml:space="preserve">Поставка продуктов питания (картофель) (совместная закупка) </t>
  </si>
  <si>
    <t xml:space="preserve">Поставка продуктов питания (яйца куриные) (совместная закупка) </t>
  </si>
  <si>
    <t>Поставка продуктов питания (фрукты переработанные) (совместная закупка)</t>
  </si>
  <si>
    <t>Поставка продуктов питания (прочие) (совместная закупка)</t>
  </si>
  <si>
    <t xml:space="preserve">Поставка продуктов питания (мясо говядина)(совместная закупка) </t>
  </si>
  <si>
    <t>Поставка продуктов питания (соль пищевая) (совместная закупка)</t>
  </si>
  <si>
    <t>Поставка продуктов питания (субпродукты) (совместная закупка)</t>
  </si>
  <si>
    <t>Поставка продуктов питания (консервы рыбные, сельдь) (совместная закупка)</t>
  </si>
  <si>
    <t>Поставка продуктов питания (мукомольная продукция) (совместная закупка)</t>
  </si>
  <si>
    <t xml:space="preserve">Поставка продуктов питания (рыба трескообразная) (совместная закупка) </t>
  </si>
  <si>
    <t>Поставка продуктов питания (рыба лососевая) (совместная закупка)</t>
  </si>
  <si>
    <t xml:space="preserve">Поставка продуктов питания (фрукты) (совместная закупка) </t>
  </si>
  <si>
    <t>Поставка продуктов питания (изделия колбасные) (совместная закупка)</t>
  </si>
  <si>
    <t xml:space="preserve">Поставка продуктов питания (сыры полутвердые) (совместная закупка) </t>
  </si>
  <si>
    <t xml:space="preserve">Поставка продуктов питания (творог) (совместная закупка) </t>
  </si>
  <si>
    <t xml:space="preserve">Поставка продуктов питания (масло сливочное) (совместная закупка) </t>
  </si>
  <si>
    <t>Поставка продуктов питания (молоко питьевое ультрапастеризованное) (совместная закупка)</t>
  </si>
  <si>
    <t xml:space="preserve">Поставка продуктов питания (молочная продукция) (совместная закупка) </t>
  </si>
  <si>
    <t xml:space="preserve">Поставка продуктов питания (сметана) (совместная закупка) </t>
  </si>
  <si>
    <t>Поставка продуктов питания (консервы мясные) (совместная закупка)</t>
  </si>
  <si>
    <t>Мясо сельскохозяйственной птицы замороженное, в том числе для детского питания</t>
  </si>
  <si>
    <t xml:space="preserve">Упаковка: пакеты из полимерной пленки </t>
  </si>
  <si>
    <t xml:space="preserve">Упаковка: полимерная пленка </t>
  </si>
  <si>
    <r>
      <t xml:space="preserve">Вид мяса по способу разделки
</t>
    </r>
    <r>
      <rPr>
        <b/>
        <sz val="10"/>
        <rFont val="Times New Roman"/>
        <family val="1"/>
        <charset val="204"/>
      </rPr>
      <t>голень</t>
    </r>
    <r>
      <rPr>
        <sz val="10"/>
        <rFont val="Times New Roman"/>
        <family val="1"/>
        <charset val="204"/>
      </rPr>
      <t xml:space="preserve">
Для детского питания Нет
Наименование мяса птицы
Цыплята- бройлеры
Сорт Первый</t>
    </r>
  </si>
  <si>
    <r>
      <t xml:space="preserve">Вид мяса по способу разделки
</t>
    </r>
    <r>
      <rPr>
        <b/>
        <sz val="10"/>
        <rFont val="Times New Roman"/>
        <family val="1"/>
        <charset val="204"/>
      </rPr>
      <t>тушка</t>
    </r>
    <r>
      <rPr>
        <sz val="10"/>
        <rFont val="Times New Roman"/>
        <family val="1"/>
        <charset val="204"/>
      </rPr>
      <t xml:space="preserve">
Наименование мяса птицы
Цыплята- бройлеры
Сорт Первый</t>
    </r>
  </si>
  <si>
    <r>
      <t xml:space="preserve">Мясо сельскохозяйственной птицы </t>
    </r>
    <r>
      <rPr>
        <b/>
        <sz val="10"/>
        <rFont val="Times New Roman"/>
        <family val="1"/>
        <charset val="204"/>
      </rPr>
      <t>охлажденное</t>
    </r>
  </si>
  <si>
    <r>
      <t xml:space="preserve">Вид мяса по способу разделки   </t>
    </r>
    <r>
      <rPr>
        <b/>
        <sz val="10"/>
        <rFont val="Times New Roman"/>
        <family val="1"/>
        <charset val="204"/>
      </rPr>
      <t>тушка</t>
    </r>
    <r>
      <rPr>
        <sz val="10"/>
        <rFont val="Times New Roman"/>
        <family val="1"/>
        <charset val="204"/>
      </rPr>
      <t xml:space="preserve">
Для детского питания   Нет 
Наименование мяса птицы  Цыплята- бройлеры
Сорт    Первый  </t>
    </r>
  </si>
  <si>
    <r>
      <t xml:space="preserve">Вид мяса по способу разделки     </t>
    </r>
    <r>
      <rPr>
        <b/>
        <sz val="10"/>
        <rFont val="Times New Roman"/>
        <family val="1"/>
        <charset val="204"/>
      </rPr>
      <t>Окорочок</t>
    </r>
    <r>
      <rPr>
        <sz val="10"/>
        <rFont val="Times New Roman"/>
        <family val="1"/>
        <charset val="204"/>
      </rPr>
      <t xml:space="preserve">
Для детского питания  Нет 
Наименование мяса птицы  Цыплята- бройлеры 
Сорт   Первый   
</t>
    </r>
  </si>
  <si>
    <r>
      <t xml:space="preserve">Вид мяса по способу разделки    </t>
    </r>
    <r>
      <rPr>
        <b/>
        <sz val="10"/>
        <rFont val="Times New Roman"/>
        <family val="1"/>
        <charset val="204"/>
      </rPr>
      <t>Грудка</t>
    </r>
    <r>
      <rPr>
        <sz val="10"/>
        <color indexed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Для детского питания  Нет 
Наименование мяса птицы  Цыплята- бройлеры 
Сорт  Первый  
</t>
    </r>
  </si>
  <si>
    <r>
      <t xml:space="preserve">Для детского питания  Нет   Сорт Певый  Наименование мяса птицы Индейка Вид мяса по способу разделки </t>
    </r>
    <r>
      <rPr>
        <b/>
        <sz val="10"/>
        <rFont val="Times New Roman"/>
        <family val="1"/>
        <charset val="204"/>
      </rPr>
      <t>Тушка</t>
    </r>
    <r>
      <rPr>
        <sz val="10"/>
        <rFont val="Times New Roman"/>
        <family val="1"/>
        <charset val="204"/>
      </rPr>
      <t xml:space="preserve"> </t>
    </r>
  </si>
  <si>
    <r>
      <t xml:space="preserve">Для детского питания  Нет   Сорт Певый  Наименование мяса птицы Индейка Вид мяса по способу разделки </t>
    </r>
    <r>
      <rPr>
        <b/>
        <sz val="10"/>
        <rFont val="Times New Roman"/>
        <family val="1"/>
        <charset val="204"/>
      </rPr>
      <t>Филе</t>
    </r>
  </si>
  <si>
    <t xml:space="preserve">Изделия колбасные вареные, в том числе фаршированные мясные </t>
  </si>
  <si>
    <t>Упаковка: под вакуумом или в условиях модифицированной атмосферы в полимерные
многослойные пленки (ламинаты), пакеты из
многослойной термоусадочной пленки</t>
  </si>
  <si>
    <t xml:space="preserve">Вид преобладающего мясного сырья
Свинина
Категория, не ниже Б
</t>
  </si>
  <si>
    <t>Упаковка: под вакуумом или в условиях модифицированной атмосферы в прозрачные газонепроницаемые пленки или пакеты.</t>
  </si>
  <si>
    <r>
      <t xml:space="preserve">Колбаса (колбаска) </t>
    </r>
    <r>
      <rPr>
        <b/>
        <sz val="10"/>
        <rFont val="Times New Roman"/>
        <family val="1"/>
        <charset val="204"/>
      </rPr>
      <t>полукопченая</t>
    </r>
    <r>
      <rPr>
        <sz val="10"/>
        <rFont val="Times New Roman"/>
        <family val="1"/>
        <charset val="204"/>
      </rPr>
      <t xml:space="preserve"> мясная</t>
    </r>
  </si>
  <si>
    <r>
      <t xml:space="preserve">Вид изделия колбасного вареного:  Колбаса (колбаска)  
Категория: </t>
    </r>
    <r>
      <rPr>
        <b/>
        <sz val="10"/>
        <rFont val="Times New Roman"/>
        <family val="1"/>
        <charset val="204"/>
      </rPr>
      <t xml:space="preserve"> Б  </t>
    </r>
    <r>
      <rPr>
        <sz val="10"/>
        <rFont val="Times New Roman"/>
        <family val="1"/>
        <charset val="204"/>
      </rPr>
      <t xml:space="preserve">
</t>
    </r>
  </si>
  <si>
    <r>
      <t xml:space="preserve">Вид изделия колбасного вареного:  </t>
    </r>
    <r>
      <rPr>
        <b/>
        <sz val="10"/>
        <rFont val="Times New Roman"/>
        <family val="1"/>
        <charset val="204"/>
      </rPr>
      <t>Колбаса</t>
    </r>
    <r>
      <rPr>
        <sz val="10"/>
        <rFont val="Times New Roman"/>
        <family val="1"/>
        <charset val="204"/>
      </rPr>
      <t xml:space="preserve"> (колбаска)  
Категория:  </t>
    </r>
    <r>
      <rPr>
        <b/>
        <sz val="10"/>
        <rFont val="Times New Roman"/>
        <family val="1"/>
        <charset val="204"/>
      </rPr>
      <t xml:space="preserve">А  </t>
    </r>
    <r>
      <rPr>
        <sz val="10"/>
        <rFont val="Times New Roman"/>
        <family val="1"/>
        <charset val="204"/>
      </rPr>
      <t xml:space="preserve">
</t>
    </r>
  </si>
  <si>
    <r>
      <t xml:space="preserve">Вид изделия колбасного вареного:  </t>
    </r>
    <r>
      <rPr>
        <b/>
        <sz val="10"/>
        <rFont val="Times New Roman"/>
        <family val="1"/>
        <charset val="204"/>
      </rPr>
      <t>Сосиски</t>
    </r>
    <r>
      <rPr>
        <sz val="10"/>
        <rFont val="Times New Roman"/>
        <family val="1"/>
        <charset val="204"/>
      </rPr>
      <t xml:space="preserve">  
Категория:  А  
</t>
    </r>
  </si>
  <si>
    <r>
      <t xml:space="preserve">Вид изделия колбасного вареного:  </t>
    </r>
    <r>
      <rPr>
        <b/>
        <sz val="10"/>
        <rFont val="Times New Roman"/>
        <family val="1"/>
        <charset val="204"/>
      </rPr>
      <t>Сардельки</t>
    </r>
    <r>
      <rPr>
        <sz val="10"/>
        <rFont val="Times New Roman"/>
        <family val="1"/>
        <charset val="204"/>
      </rPr>
      <t xml:space="preserve">  
Категория:  А  
</t>
    </r>
  </si>
  <si>
    <t xml:space="preserve">Консервы мясные </t>
  </si>
  <si>
    <t>Упаковка: металлические банки. Вес   до 525 г.</t>
  </si>
  <si>
    <t>Молоко питьевое</t>
  </si>
  <si>
    <t>л</t>
  </si>
  <si>
    <t xml:space="preserve">Мягкая или жесткая упаковка.
Фасовка до 1л
</t>
  </si>
  <si>
    <t xml:space="preserve">Вид молока     Коровье
Вид молока по способу обработки
Пастеризованное
Вид молочного сырья
Нормализованное
Массовая доля жира, max, %      ≤ 3.2
Массовая доля жира, min,%       ≥ 3.2
</t>
  </si>
  <si>
    <t>Полужесткая упаковка из листовых или комбинированных материалов. Фасовка до 1л</t>
  </si>
  <si>
    <r>
      <t xml:space="preserve">Вид молока     Коровье
Вид молока по способу обработки
</t>
    </r>
    <r>
      <rPr>
        <b/>
        <sz val="10"/>
        <rFont val="Times New Roman"/>
        <family val="1"/>
        <charset val="204"/>
      </rPr>
      <t>Стерилизованное</t>
    </r>
    <r>
      <rPr>
        <sz val="10"/>
        <rFont val="Times New Roman"/>
        <family val="1"/>
        <charset val="204"/>
      </rPr>
      <t xml:space="preserve">
Вид молочного сырья
Нормализованное
Массовая доля жира, max, %      ≤ 3.2
Массовая доля жира, min,%       ≥ 3.2
</t>
    </r>
  </si>
  <si>
    <r>
      <t xml:space="preserve">Вид молока   Коровье
Вид молока по способу обработки
</t>
    </r>
    <r>
      <rPr>
        <b/>
        <sz val="10"/>
        <rFont val="Times New Roman"/>
        <family val="1"/>
        <charset val="204"/>
      </rPr>
      <t>Ультрапастеризованное</t>
    </r>
    <r>
      <rPr>
        <sz val="10"/>
        <rFont val="Times New Roman"/>
        <family val="1"/>
        <charset val="204"/>
      </rPr>
      <t xml:space="preserve">
Вид молочного сырья
Нормализованное
Массовая доля жира, max, %   ≤ 3.2
Массовая доля жира, min,%      ≥ 3.2
</t>
    </r>
  </si>
  <si>
    <t>Кефир</t>
  </si>
  <si>
    <t>Йогурт</t>
  </si>
  <si>
    <t>Ряженка</t>
  </si>
  <si>
    <t xml:space="preserve">Вид молочного сырья:  Нормализованное молоко  
Массовая доля жира: 2.5 (%)  
Наличие обогащающих компонентов:  Нет  </t>
  </si>
  <si>
    <t xml:space="preserve">Вид молочного сырья:  Нормализованное молоко  
Массовая доля жира:  2.5 (%)  
Наличие обогащающих компонентов:  Нет  </t>
  </si>
  <si>
    <t xml:space="preserve"> Вид продукта Йогурт
Для детского питания Нет
Йогурт питьевой Да
Наличие вкусовых компонентов Да</t>
  </si>
  <si>
    <t>Тип молочного сырья Нормализованное молоко
Наличие обогащающих компонентов Нет 
Массовая доля жира 2,5%</t>
  </si>
  <si>
    <r>
      <rPr>
        <b/>
        <sz val="10"/>
        <rFont val="Times New Roman"/>
        <family val="1"/>
        <charset val="204"/>
      </rPr>
      <t>Мягкая или жесткая упаковка.</t>
    </r>
    <r>
      <rPr>
        <sz val="10"/>
        <rFont val="Times New Roman"/>
        <family val="1"/>
        <charset val="204"/>
      </rPr>
      <t xml:space="preserve">
Фасовка до 1кг</t>
    </r>
  </si>
  <si>
    <r>
      <rPr>
        <b/>
        <sz val="10"/>
        <rFont val="Times New Roman"/>
        <family val="1"/>
        <charset val="204"/>
      </rPr>
      <t>Полужесткая упаковка</t>
    </r>
    <r>
      <rPr>
        <sz val="10"/>
        <rFont val="Times New Roman"/>
        <family val="1"/>
        <charset val="204"/>
      </rPr>
      <t xml:space="preserve"> из листовых или комбинированных материалов. Фасовка до 1кг</t>
    </r>
  </si>
  <si>
    <r>
      <rPr>
        <b/>
        <sz val="10"/>
        <rFont val="Times New Roman"/>
        <family val="1"/>
        <charset val="204"/>
      </rPr>
      <t>Мягкая или жесткая упаковка.</t>
    </r>
    <r>
      <rPr>
        <sz val="10"/>
        <rFont val="Times New Roman"/>
        <family val="1"/>
        <charset val="204"/>
      </rPr>
      <t xml:space="preserve">
Фасовка до 1 кг</t>
    </r>
  </si>
  <si>
    <r>
      <rPr>
        <b/>
        <sz val="10"/>
        <rFont val="Times New Roman"/>
        <family val="1"/>
        <charset val="204"/>
      </rPr>
      <t xml:space="preserve">Полужесткая упаковка </t>
    </r>
    <r>
      <rPr>
        <sz val="10"/>
        <rFont val="Times New Roman"/>
        <family val="1"/>
        <charset val="204"/>
      </rPr>
      <t>из листовых или комбинированных материалов. Фасовка до 1л</t>
    </r>
  </si>
  <si>
    <r>
      <rPr>
        <b/>
        <sz val="10"/>
        <rFont val="Times New Roman"/>
        <family val="1"/>
        <charset val="204"/>
      </rPr>
      <t>Полужесткая упаковка</t>
    </r>
    <r>
      <rPr>
        <sz val="10"/>
        <rFont val="Times New Roman"/>
        <family val="1"/>
        <charset val="204"/>
      </rPr>
      <t xml:space="preserve"> из листовых или комбинированных материалов. Фасовка от 0,450 до 0,500 кг</t>
    </r>
  </si>
  <si>
    <t xml:space="preserve">Поставка продуктов питания (молоко питьевое) (совместная закупка) </t>
  </si>
  <si>
    <r>
      <t xml:space="preserve">Вид хлеба  Ржано-пшеничный
 Наименование хлеба  Дарницкий 
Хлеб по способу производства
Формовой
Изделие нарезанное  </t>
    </r>
    <r>
      <rPr>
        <b/>
        <sz val="10"/>
        <rFont val="Times New Roman"/>
        <family val="1"/>
        <charset val="204"/>
      </rPr>
      <t>Нет</t>
    </r>
  </si>
  <si>
    <r>
      <t xml:space="preserve">Вид хлеба  Ржано-пшеничный
 Наименование хлеба   Дарницкий 
Хлеб по способу производства
Формовой
Изделие нарезанное  </t>
    </r>
    <r>
      <rPr>
        <b/>
        <sz val="10"/>
        <rFont val="Times New Roman"/>
        <family val="1"/>
        <charset val="204"/>
      </rPr>
      <t>Да</t>
    </r>
  </si>
  <si>
    <r>
      <t xml:space="preserve">Вид сырья   Пшеничная мука
Вид изделия  Батон нарезной 
Изделие нарезанное  </t>
    </r>
    <r>
      <rPr>
        <b/>
        <sz val="10"/>
        <rFont val="Times New Roman"/>
        <family val="1"/>
        <charset val="204"/>
      </rPr>
      <t xml:space="preserve">Нет </t>
    </r>
    <r>
      <rPr>
        <sz val="10"/>
        <rFont val="Times New Roman"/>
        <family val="1"/>
        <charset val="204"/>
      </rPr>
      <t xml:space="preserve">
</t>
    </r>
  </si>
  <si>
    <r>
      <t xml:space="preserve">Вид сырья   Пшеничная мука
Вид изделия  Батон нарезной 
Изделие нарезанное </t>
    </r>
    <r>
      <rPr>
        <b/>
        <sz val="10"/>
        <rFont val="Times New Roman"/>
        <family val="1"/>
        <charset val="204"/>
      </rPr>
      <t xml:space="preserve"> Да  </t>
    </r>
    <r>
      <rPr>
        <sz val="10"/>
        <rFont val="Times New Roman"/>
        <family val="1"/>
        <charset val="204"/>
      </rPr>
      <t xml:space="preserve">
</t>
    </r>
  </si>
  <si>
    <r>
      <t xml:space="preserve">Вид заливки
В собственном соку
Вид продукта по технологии изготовления
Кусковой
Вид сырья </t>
    </r>
    <r>
      <rPr>
        <b/>
        <sz val="10"/>
        <rFont val="Times New Roman"/>
        <family val="1"/>
        <charset val="204"/>
      </rPr>
      <t>Говядина</t>
    </r>
  </si>
  <si>
    <r>
      <t xml:space="preserve">Вид заливки
В собственном соку
Вид продукта по технологии изготовления
Кусковой
Вид сырья </t>
    </r>
    <r>
      <rPr>
        <b/>
        <sz val="10"/>
        <rFont val="Times New Roman"/>
        <family val="1"/>
        <charset val="204"/>
      </rPr>
      <t>Свинина</t>
    </r>
  </si>
  <si>
    <r>
      <rPr>
        <b/>
        <sz val="10"/>
        <rFont val="Times New Roman"/>
        <family val="1"/>
        <charset val="204"/>
      </rPr>
      <t>Мягкая или жесткая упаковка.</t>
    </r>
    <r>
      <rPr>
        <sz val="10"/>
        <rFont val="Times New Roman"/>
        <family val="1"/>
        <charset val="204"/>
      </rPr>
      <t xml:space="preserve">
Фасовка до 1л
</t>
    </r>
  </si>
  <si>
    <r>
      <rPr>
        <b/>
        <sz val="10"/>
        <rFont val="Times New Roman"/>
        <family val="1"/>
        <charset val="204"/>
      </rPr>
      <t xml:space="preserve">Мягкая или жесткая </t>
    </r>
    <r>
      <rPr>
        <sz val="10"/>
        <rFont val="Times New Roman"/>
        <family val="1"/>
        <charset val="204"/>
      </rPr>
      <t xml:space="preserve">упаковка.
Фасовка до 1л
</t>
    </r>
  </si>
  <si>
    <r>
      <t xml:space="preserve">Вид молока   Коровье
Вид молока по способу обработки
Пастеризованное
Вид молочного сырья
Нормализованное
Массовая доля жира, max, %         </t>
    </r>
    <r>
      <rPr>
        <b/>
        <sz val="10"/>
        <rFont val="Times New Roman"/>
        <family val="1"/>
        <charset val="204"/>
      </rPr>
      <t>≤ 2.5</t>
    </r>
    <r>
      <rPr>
        <sz val="10"/>
        <rFont val="Times New Roman"/>
        <family val="1"/>
        <charset val="204"/>
      </rPr>
      <t xml:space="preserve">
Массовая доля жира, min,%           </t>
    </r>
    <r>
      <rPr>
        <b/>
        <sz val="10"/>
        <rFont val="Times New Roman"/>
        <family val="1"/>
        <charset val="204"/>
      </rPr>
      <t xml:space="preserve"> ≥ 2.5</t>
    </r>
    <r>
      <rPr>
        <sz val="10"/>
        <rFont val="Times New Roman"/>
        <family val="1"/>
        <charset val="204"/>
      </rPr>
      <t xml:space="preserve">
</t>
    </r>
  </si>
  <si>
    <t>Сметана</t>
  </si>
  <si>
    <t xml:space="preserve">Вид молочного сырья:  Нормализованные сливки  
Массовая доля жира:  20 (%)  
</t>
  </si>
  <si>
    <r>
      <t xml:space="preserve">полиэтиленовый стакан  </t>
    </r>
    <r>
      <rPr>
        <b/>
        <sz val="10"/>
        <rFont val="Times New Roman"/>
        <family val="1"/>
        <charset val="204"/>
      </rPr>
      <t xml:space="preserve">до 0,5 кг </t>
    </r>
  </si>
  <si>
    <r>
      <t xml:space="preserve">упаковка </t>
    </r>
    <r>
      <rPr>
        <b/>
        <sz val="10"/>
        <rFont val="Times New Roman"/>
        <family val="1"/>
        <charset val="204"/>
      </rPr>
      <t>до 1 кг</t>
    </r>
  </si>
  <si>
    <t>Творог</t>
  </si>
  <si>
    <t xml:space="preserve">Вид молочного сырья Нормализованное  молоко  
Массовая доля жира, max, % ≤ 9
Массовая доля жира, min, % ≥ 9
Способ производства Самопрессование  </t>
  </si>
  <si>
    <t>Развес</t>
  </si>
  <si>
    <r>
      <rPr>
        <b/>
        <sz val="10"/>
        <rFont val="Times New Roman"/>
        <family val="1"/>
        <charset val="204"/>
      </rPr>
      <t>упаковка</t>
    </r>
    <r>
      <rPr>
        <sz val="10"/>
        <rFont val="Times New Roman"/>
        <family val="1"/>
        <charset val="204"/>
      </rPr>
      <t xml:space="preserve"> до 1 кг </t>
    </r>
  </si>
  <si>
    <t>Масло сливочное</t>
  </si>
  <si>
    <r>
      <rPr>
        <b/>
        <sz val="10"/>
        <rFont val="Times New Roman"/>
        <family val="1"/>
        <charset val="204"/>
      </rPr>
      <t>Упаковка</t>
    </r>
    <r>
      <rPr>
        <sz val="10"/>
        <rFont val="Times New Roman"/>
        <family val="1"/>
        <charset val="204"/>
      </rPr>
      <t>- кашированная фольга, брикет, вес от 180 до 200 гр.</t>
    </r>
  </si>
  <si>
    <r>
      <t xml:space="preserve"> </t>
    </r>
    <r>
      <rPr>
        <b/>
        <sz val="10"/>
        <rFont val="Times New Roman"/>
        <family val="1"/>
        <charset val="204"/>
      </rPr>
      <t>Развес</t>
    </r>
  </si>
  <si>
    <r>
      <t xml:space="preserve">Вид сливочного масла:  Сладко-сливочное  
Наименование сливочного масла: </t>
    </r>
    <r>
      <rPr>
        <b/>
        <sz val="10"/>
        <rFont val="Times New Roman"/>
        <family val="1"/>
        <charset val="204"/>
      </rPr>
      <t>Традиционное</t>
    </r>
    <r>
      <rPr>
        <sz val="10"/>
        <rFont val="Times New Roman"/>
        <family val="1"/>
        <charset val="204"/>
      </rPr>
      <t xml:space="preserve">
Сорт:  Высший
Тип сливочного масла:  Несоленое</t>
    </r>
  </si>
  <si>
    <r>
      <t xml:space="preserve">Вид сливочного масла:  Сладко-сливочное  
Наименование сливочного масла: </t>
    </r>
    <r>
      <rPr>
        <b/>
        <sz val="10"/>
        <rFont val="Times New Roman"/>
        <family val="1"/>
        <charset val="204"/>
      </rPr>
      <t>Крестьянское</t>
    </r>
    <r>
      <rPr>
        <sz val="10"/>
        <rFont val="Times New Roman"/>
        <family val="1"/>
        <charset val="204"/>
      </rPr>
      <t xml:space="preserve">
Сорт:  Высший
Тип сливочного масла:  Несоленое</t>
    </r>
  </si>
  <si>
    <t>Сыры полутвердые</t>
  </si>
  <si>
    <r>
      <t>Вид сыра     Цельный
Вид сыра в зависимости от массовой доля жира в пересчете на сухое вещество
Жирные
Вид сырья      Коровье молоко
Сорт сыра из коровьего молока    Высший Наиенование сыра из коровьего молока</t>
    </r>
    <r>
      <rPr>
        <b/>
        <sz val="10"/>
        <rFont val="Times New Roman"/>
        <family val="1"/>
        <charset val="204"/>
      </rPr>
      <t xml:space="preserve">  Российский</t>
    </r>
  </si>
  <si>
    <t xml:space="preserve">Рыба тресковая мороженая </t>
  </si>
  <si>
    <t xml:space="preserve">потребительская тара, пакет до 30 кг </t>
  </si>
  <si>
    <t xml:space="preserve">Рыба тресковая мороженая  </t>
  </si>
  <si>
    <t xml:space="preserve">Рыба лососевая мороженая </t>
  </si>
  <si>
    <t>Консервы рыбные натуральные</t>
  </si>
  <si>
    <t>металлические банки. Вес  до 250 г</t>
  </si>
  <si>
    <t xml:space="preserve">Вид засола: Слабосоленая                                                     Вид разделки: Неразделанная                                                  Сорт: Первый
</t>
  </si>
  <si>
    <t>Ведра из полимерных материалов до 10 кг</t>
  </si>
  <si>
    <r>
      <rPr>
        <b/>
        <sz val="10"/>
        <rFont val="Times New Roman"/>
        <family val="1"/>
        <charset val="204"/>
      </rPr>
      <t>Сельдь</t>
    </r>
    <r>
      <rPr>
        <sz val="10"/>
        <rFont val="Times New Roman"/>
        <family val="1"/>
        <charset val="204"/>
      </rPr>
      <t xml:space="preserve"> соленая  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</si>
  <si>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 </t>
    </r>
    <r>
      <rPr>
        <b/>
        <sz val="10"/>
        <rFont val="Times New Roman"/>
        <family val="1"/>
        <charset val="204"/>
      </rPr>
      <t>Минтай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</si>
  <si>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 </t>
    </r>
    <r>
      <rPr>
        <b/>
        <sz val="10"/>
        <rFont val="Times New Roman"/>
        <family val="1"/>
        <charset val="204"/>
      </rPr>
      <t>Пикша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</si>
  <si>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</t>
    </r>
    <r>
      <rPr>
        <b/>
        <sz val="10"/>
        <rFont val="Times New Roman"/>
        <family val="1"/>
        <charset val="204"/>
      </rPr>
      <t>Горбуша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</si>
  <si>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</t>
    </r>
    <r>
      <rPr>
        <b/>
        <sz val="10"/>
        <rFont val="Times New Roman"/>
        <family val="1"/>
        <charset val="204"/>
      </rPr>
      <t>Треска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</si>
  <si>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</t>
    </r>
    <r>
      <rPr>
        <b/>
        <sz val="10"/>
        <rFont val="Times New Roman"/>
        <family val="1"/>
        <charset val="204"/>
      </rPr>
      <t>Семга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</si>
  <si>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</t>
    </r>
    <r>
      <rPr>
        <b/>
        <sz val="10"/>
        <rFont val="Times New Roman"/>
        <family val="1"/>
        <charset val="204"/>
      </rPr>
      <t>Форель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</si>
  <si>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Наименование рыбы: </t>
    </r>
    <r>
      <rPr>
        <b/>
        <sz val="10"/>
        <rFont val="Times New Roman"/>
        <family val="1"/>
        <charset val="204"/>
      </rPr>
      <t>сайра</t>
    </r>
  </si>
  <si>
    <r>
      <t xml:space="preserve">Наименование рыбы: </t>
    </r>
    <r>
      <rPr>
        <b/>
        <sz val="10"/>
        <rFont val="Times New Roman"/>
        <family val="1"/>
        <charset val="204"/>
      </rPr>
      <t>горбуша</t>
    </r>
  </si>
  <si>
    <r>
      <t xml:space="preserve">Наименование рыбы: </t>
    </r>
    <r>
      <rPr>
        <b/>
        <sz val="10"/>
        <rFont val="Times New Roman"/>
        <family val="1"/>
        <charset val="204"/>
      </rPr>
      <t>сардина</t>
    </r>
  </si>
  <si>
    <t>Поставка продуктов питания (сельдь) (совместная закупка)</t>
  </si>
  <si>
    <t>Груши</t>
  </si>
  <si>
    <t>Товарный сорт   Первый</t>
  </si>
  <si>
    <t>пакет/коробка/ящик</t>
  </si>
  <si>
    <t>Мандарины</t>
  </si>
  <si>
    <t xml:space="preserve">Товарный сорт   Первый </t>
  </si>
  <si>
    <t>Апельсины</t>
  </si>
  <si>
    <t>Бананы</t>
  </si>
  <si>
    <t xml:space="preserve">Товарный класс   Первый </t>
  </si>
  <si>
    <t>Лимоны</t>
  </si>
  <si>
    <t>Яблоки</t>
  </si>
  <si>
    <t xml:space="preserve">Яйца куриные в скорлупе свежие </t>
  </si>
  <si>
    <t>шт.</t>
  </si>
  <si>
    <t>тара, обеспечивающая сохранность, целостность товара</t>
  </si>
  <si>
    <t xml:space="preserve">Категория яйца:  Первая  
Класс яйца:  Столовое  
</t>
  </si>
  <si>
    <t>Фасоль   консервированная</t>
  </si>
  <si>
    <t xml:space="preserve">Натуральная. Изготовлена из продовольственной фасоли.  Без постороннего привкуса и запаха. Цвет зерен - однородный, свойственный данному типу фасоли.  Зерна целые, мягкие, но не разваренные. </t>
  </si>
  <si>
    <t xml:space="preserve">металлические банки вместимостью  до 1,0 дм3 </t>
  </si>
  <si>
    <t>Горох, консервированный без уксуса или уксусной кислоты (кроме готовых блюд из овощей)</t>
  </si>
  <si>
    <t xml:space="preserve">Консервы овощные кукуруза сахарная  </t>
  </si>
  <si>
    <t xml:space="preserve">металлические банки   вместимостью  до 0,65 дм3 </t>
  </si>
  <si>
    <t xml:space="preserve">Икра овощная </t>
  </si>
  <si>
    <t xml:space="preserve">Икра из кабачков. Однородная, равномерно измельченная масса. Цвет однородный по всей массе от желтого до светло-коричневого. </t>
  </si>
  <si>
    <t xml:space="preserve">стеклянные или металлические   банки вместимостью  до 1,0 дм3 </t>
  </si>
  <si>
    <t>Огурцы  консервированные</t>
  </si>
  <si>
    <t>Первый сорт.  Консервы изготовлены из целых овощей однородных по размеру,здоровых, чистых, не сморщенных, не мятых, без механических повреждений. Цвет с оттенками от зеленого до оливкового. Огурцы плотные, упругие с хрустящей мякотью, без пустот, с недоразвитыми семенами.</t>
  </si>
  <si>
    <t xml:space="preserve">стеклянные банки вместимостью  до 3,0 дм3 </t>
  </si>
  <si>
    <t>Томаты консервированные</t>
  </si>
  <si>
    <t xml:space="preserve">Консервы изготовлены из цельноплодных томатов. Томаты целые, без плодоножек, с кожицей с зеленью, чесноком, пряностями в кислотно-солевой заливке.  </t>
  </si>
  <si>
    <t>Продукты томатные концентрированные</t>
  </si>
  <si>
    <t xml:space="preserve">Томатная паста.  .Густая, однородная концентрированная масса мажущейся консистенции, без темных включений,  грубых частиц плодов. </t>
  </si>
  <si>
    <t xml:space="preserve">стеклянные банки вместимостью  до 1,0 дм3 </t>
  </si>
  <si>
    <t xml:space="preserve">Томатное пюре. Однородная концентрированная масса от полужидкой до более густой консистенции, без темных включений,  грубых частиц плодов. </t>
  </si>
  <si>
    <t xml:space="preserve">стеклянные или металлические банки  вместимостью до 1,0 дм3 </t>
  </si>
  <si>
    <t xml:space="preserve">Равномерно нашинкованная полосками или нарезанная в виде кусочков различной формы, без крупных кусков кочерыги и кусков листьев. Морковь нарезанная соломкой или кружочками.Капуста упругая, плотная, хрустящая, цвет светло-соломенный с желтоватым оттенком, без признаков порчи </t>
  </si>
  <si>
    <t xml:space="preserve">Тара  из полимерных материалов массой до 10 кг герметичная </t>
  </si>
  <si>
    <t xml:space="preserve">Смеси сушеных фруктов </t>
  </si>
  <si>
    <t xml:space="preserve">Компот из сухофруктов. Высший  сорт. </t>
  </si>
  <si>
    <t>полиэтиленовые пакеты  до 1 кг</t>
  </si>
  <si>
    <t>Джем</t>
  </si>
  <si>
    <t xml:space="preserve">Вид продукта по способу обработки
Стерилизованный
</t>
  </si>
  <si>
    <t xml:space="preserve">стеклянные или металлические  банки вместимостью до 1,0  дм3 </t>
  </si>
  <si>
    <t>Сок из фруктов и (или) овощей</t>
  </si>
  <si>
    <t xml:space="preserve">стеклянные  банки вместимостью до 3 дм3 </t>
  </si>
  <si>
    <t>Упаковка: из комбинированных материалов, объемом    0,2 л</t>
  </si>
  <si>
    <t>Упаковка: из комбинированных материалов, объемом   0,2 л</t>
  </si>
  <si>
    <t>Изюм</t>
  </si>
  <si>
    <t xml:space="preserve">Виноград сушеный, сорт первый,  без плодоножек,комкования, сыпучий. Вкус и запах, свойственные сушеному винограду. Вкус сладкий или сладко-кислый. Без постороннего привкуса и запаха. </t>
  </si>
  <si>
    <t xml:space="preserve"> полиэтиленовые пакеты  до 1 кг </t>
  </si>
  <si>
    <r>
      <t xml:space="preserve">Вид сока    Овощной
Вид сока по способу обработки   Пастеризованный
Вид сока по технологии производства
Восстановленный Вид овощного сока </t>
    </r>
    <r>
      <rPr>
        <b/>
        <sz val="10"/>
        <rFont val="Times New Roman"/>
        <family val="1"/>
        <charset val="204"/>
      </rPr>
      <t xml:space="preserve">Томатный </t>
    </r>
    <r>
      <rPr>
        <sz val="10"/>
        <rFont val="Times New Roman"/>
        <family val="1"/>
        <charset val="204"/>
      </rPr>
      <t xml:space="preserve">
</t>
    </r>
  </si>
  <si>
    <r>
      <t xml:space="preserve">Вид сока    Фруктовый
Вид фруктового сока </t>
    </r>
    <r>
      <rPr>
        <b/>
        <sz val="10"/>
        <rFont val="Times New Roman"/>
        <family val="1"/>
        <charset val="204"/>
      </rPr>
      <t>Мультифрукт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  </r>
  </si>
  <si>
    <r>
      <t xml:space="preserve">Вид сока    Фруктовый
Вид фруктового сока  </t>
    </r>
    <r>
      <rPr>
        <b/>
        <sz val="10"/>
        <rFont val="Times New Roman"/>
        <family val="1"/>
        <charset val="204"/>
      </rPr>
      <t>Персиковый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  </r>
  </si>
  <si>
    <r>
      <t xml:space="preserve">Вид сока    Фруктовый
Вид фруктового сока   </t>
    </r>
    <r>
      <rPr>
        <b/>
        <sz val="10"/>
        <rFont val="Times New Roman"/>
        <family val="1"/>
        <charset val="204"/>
      </rPr>
      <t>Яблочный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  </r>
  </si>
  <si>
    <r>
      <t xml:space="preserve">Вид сока    Фруктовый
Вид фруктового сока   </t>
    </r>
    <r>
      <rPr>
        <b/>
        <sz val="10"/>
        <rFont val="Times New Roman"/>
        <family val="1"/>
        <charset val="204"/>
      </rPr>
      <t>Яблочный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
</t>
    </r>
  </si>
  <si>
    <t xml:space="preserve">Капуста квашенная </t>
  </si>
  <si>
    <t>Рис</t>
  </si>
  <si>
    <t>пакет до 1 кг</t>
  </si>
  <si>
    <t xml:space="preserve">Крупа гречневая </t>
  </si>
  <si>
    <t xml:space="preserve">Вид крупы   Ядрица быстроразваривающаяся (пропаренная)
Сорт, не ниже   Первый
</t>
  </si>
  <si>
    <t xml:space="preserve">Пшено  </t>
  </si>
  <si>
    <t>Крупа  манная</t>
  </si>
  <si>
    <t>Крупа ячневая</t>
  </si>
  <si>
    <t xml:space="preserve">Номер крупы   1
</t>
  </si>
  <si>
    <t>Крупа перловая</t>
  </si>
  <si>
    <t xml:space="preserve">Номер крупы    1
</t>
  </si>
  <si>
    <t>Крупа пшеничная</t>
  </si>
  <si>
    <t xml:space="preserve">Вид крупы     Артек
</t>
  </si>
  <si>
    <t xml:space="preserve">Мука пшеничная                                           </t>
  </si>
  <si>
    <t xml:space="preserve">Вид муки     Хлебопекарная 
Сорт пшеничной хлебопекарной муки, не ниже    Высший
</t>
  </si>
  <si>
    <t>пакет до 2 кг</t>
  </si>
  <si>
    <t>Хлопья овсяные</t>
  </si>
  <si>
    <t xml:space="preserve"> номер овсяных хлоптев 1  из целой овсяной крупы 
</t>
  </si>
  <si>
    <t xml:space="preserve">Кукурузная крупа </t>
  </si>
  <si>
    <t>Номер крупы 5</t>
  </si>
  <si>
    <t>Фасоль продовольственная</t>
  </si>
  <si>
    <t xml:space="preserve">Номер и наименование типа фасоли
I. Фасоль белая
</t>
  </si>
  <si>
    <t>Горох шлифованный</t>
  </si>
  <si>
    <t xml:space="preserve">Вид зерна   Колотое
Сорт, не ниже   Первый
</t>
  </si>
  <si>
    <r>
      <t xml:space="preserve">Вид   Цельнозерновой
Пропаренный    Да
Сорт, не ниже    </t>
    </r>
    <r>
      <rPr>
        <b/>
        <sz val="10"/>
        <rFont val="Times New Roman"/>
        <family val="1"/>
        <charset val="204"/>
      </rPr>
      <t xml:space="preserve">Высший </t>
    </r>
    <r>
      <rPr>
        <sz val="10"/>
        <rFont val="Times New Roman"/>
        <family val="1"/>
        <charset val="204"/>
      </rPr>
      <t xml:space="preserve">
Способ обработки    Шлифованный
</t>
    </r>
  </si>
  <si>
    <r>
      <t xml:space="preserve">Вид   Цельнозерновой
Пропаренный    Да
Сорт, не ниже    </t>
    </r>
    <r>
      <rPr>
        <b/>
        <sz val="10"/>
        <rFont val="Times New Roman"/>
        <family val="1"/>
        <charset val="204"/>
      </rPr>
      <t>Экстра</t>
    </r>
    <r>
      <rPr>
        <sz val="10"/>
        <rFont val="Times New Roman"/>
        <family val="1"/>
        <charset val="204"/>
      </rPr>
      <t xml:space="preserve">
Способ обработки    Шлифованный
</t>
    </r>
  </si>
  <si>
    <r>
      <t xml:space="preserve">Вид крупы   Ядрица быстроразваривающаяся (пропаренная)
Сорт, не ниже   </t>
    </r>
    <r>
      <rPr>
        <b/>
        <sz val="10"/>
        <rFont val="Times New Roman"/>
        <family val="1"/>
        <charset val="204"/>
      </rPr>
      <t>Высший</t>
    </r>
    <r>
      <rPr>
        <sz val="10"/>
        <rFont val="Times New Roman"/>
        <family val="1"/>
        <charset val="204"/>
      </rPr>
      <t xml:space="preserve">
</t>
    </r>
  </si>
  <si>
    <r>
      <t xml:space="preserve">Вид   Цельнозерновой
Пропаренный    Да
Сорт, не ниже   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
Способ обработки    Шлифованный
</t>
    </r>
  </si>
  <si>
    <r>
      <t xml:space="preserve">Сорт   </t>
    </r>
    <r>
      <rPr>
        <b/>
        <sz val="10"/>
        <rFont val="Times New Roman"/>
        <family val="1"/>
        <charset val="204"/>
      </rPr>
      <t>Высший</t>
    </r>
    <r>
      <rPr>
        <sz val="10"/>
        <rFont val="Times New Roman"/>
        <family val="1"/>
        <charset val="204"/>
      </rPr>
      <t xml:space="preserve"> 
</t>
    </r>
  </si>
  <si>
    <r>
      <t xml:space="preserve">Сорт  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
</t>
    </r>
  </si>
  <si>
    <r>
      <t xml:space="preserve">Марка крупы   </t>
    </r>
    <r>
      <rPr>
        <b/>
        <sz val="10"/>
        <rFont val="Times New Roman"/>
        <family val="1"/>
        <charset val="204"/>
      </rPr>
      <t>МТ</t>
    </r>
    <r>
      <rPr>
        <sz val="10"/>
        <rFont val="Times New Roman"/>
        <family val="1"/>
        <charset val="204"/>
      </rPr>
      <t xml:space="preserve">
</t>
    </r>
  </si>
  <si>
    <r>
      <t xml:space="preserve">Марка крупы  </t>
    </r>
    <r>
      <rPr>
        <b/>
        <sz val="10"/>
        <rFont val="Times New Roman"/>
        <family val="1"/>
        <charset val="204"/>
      </rPr>
      <t xml:space="preserve"> Т</t>
    </r>
    <r>
      <rPr>
        <sz val="10"/>
        <rFont val="Times New Roman"/>
        <family val="1"/>
        <charset val="204"/>
      </rPr>
      <t xml:space="preserve">
</t>
    </r>
  </si>
  <si>
    <r>
      <t xml:space="preserve">Вид крупы     </t>
    </r>
    <r>
      <rPr>
        <b/>
        <sz val="10"/>
        <rFont val="Times New Roman"/>
        <family val="1"/>
        <charset val="204"/>
      </rPr>
      <t xml:space="preserve">Мелкая № 4 </t>
    </r>
    <r>
      <rPr>
        <sz val="10"/>
        <rFont val="Times New Roman"/>
        <family val="1"/>
        <charset val="204"/>
      </rPr>
      <t xml:space="preserve">
</t>
    </r>
  </si>
  <si>
    <r>
      <t xml:space="preserve">Вид крупы   </t>
    </r>
    <r>
      <rPr>
        <b/>
        <sz val="10"/>
        <rFont val="Times New Roman"/>
        <family val="1"/>
        <charset val="204"/>
      </rPr>
      <t>Геркулес</t>
    </r>
    <r>
      <rPr>
        <sz val="10"/>
        <rFont val="Times New Roman"/>
        <family val="1"/>
        <charset val="204"/>
      </rPr>
      <t xml:space="preserve">
</t>
    </r>
  </si>
  <si>
    <t xml:space="preserve">Изделия макаронные </t>
  </si>
  <si>
    <t>упаковка до 1 кг</t>
  </si>
  <si>
    <r>
      <t xml:space="preserve">Вид изделия макаронного   </t>
    </r>
    <r>
      <rPr>
        <b/>
        <sz val="10"/>
        <rFont val="Times New Roman"/>
        <family val="1"/>
        <charset val="204"/>
      </rPr>
      <t>Вермишель</t>
    </r>
    <r>
      <rPr>
        <sz val="10"/>
        <rFont val="Times New Roman"/>
        <family val="1"/>
        <charset val="204"/>
      </rPr>
      <t xml:space="preserve">
Вид сырья  Пшеничная мука
Группа макаронных изделий из пшеничной муки  А
Сорт макаронных изделий из пшеничной муки  Высший</t>
    </r>
  </si>
  <si>
    <r>
      <t xml:space="preserve">Вид изделия макаронного   </t>
    </r>
    <r>
      <rPr>
        <b/>
        <sz val="10"/>
        <rFont val="Times New Roman"/>
        <family val="1"/>
        <charset val="204"/>
      </rPr>
      <t>Лапша</t>
    </r>
    <r>
      <rPr>
        <sz val="10"/>
        <rFont val="Times New Roman"/>
        <family val="1"/>
        <charset val="204"/>
      </rPr>
      <t xml:space="preserve">
Вид сырья  Пшеничная мука
Группа макаронных изделий из пшеничной муки  А
Сорт макаронных изделий из пшеничной муки  Высший</t>
    </r>
  </si>
  <si>
    <t>Зефир</t>
  </si>
  <si>
    <t xml:space="preserve">
Зефир глазированный:  Нет  
Наличие начинки:   Нет  
</t>
  </si>
  <si>
    <t>Упаковка масса нетто  до 1  кг.</t>
  </si>
  <si>
    <t>Карамель</t>
  </si>
  <si>
    <t xml:space="preserve">Вид карамели С начинкой </t>
  </si>
  <si>
    <t xml:space="preserve">картонные коробки </t>
  </si>
  <si>
    <t>Мармелад</t>
  </si>
  <si>
    <t>Желейный,неглазированный. Поверхность  обсыпанная сахаром. Форма правильная с четкими контуром, без деформации.  Консистенция студнеобразная.</t>
  </si>
  <si>
    <t xml:space="preserve">Упаковка массой  до 1 кг </t>
  </si>
  <si>
    <t>Кофейный напиток  растворимый</t>
  </si>
  <si>
    <t xml:space="preserve">Вид кофейного напитка:  С натуральным кофе без цикория  </t>
  </si>
  <si>
    <t xml:space="preserve"> мягкая или полужесткая упаковка, массой до 1 кг  </t>
  </si>
  <si>
    <t>Какао-порошок</t>
  </si>
  <si>
    <t xml:space="preserve">Наличие в составе сахара или других подслащивающих веществ:  Нет  
Тип какао-порошка:  Какао-порошок  
</t>
  </si>
  <si>
    <t>пачки или пакеты из полимерных материалов до 1 кг</t>
  </si>
  <si>
    <t>Чай черный (ферментированный)</t>
  </si>
  <si>
    <t xml:space="preserve">Вид чая черного (ферментированного) по способу обработки листа:  Листовой  
Тип листа чая черного (ферментированного):  Крупный  
</t>
  </si>
  <si>
    <t xml:space="preserve">мягкая или полужесткая упаковка, массой до 1 кг </t>
  </si>
  <si>
    <t>Кисель сухой</t>
  </si>
  <si>
    <t xml:space="preserve">Вид киселя сухого: На плодовых (ягодных) экстрактах концентрированных соков
</t>
  </si>
  <si>
    <t>потребительская тара</t>
  </si>
  <si>
    <t>Молоко сгущенное</t>
  </si>
  <si>
    <t>Вид продукта: Молоко сгущенное с сахаром            Вид продукта по массовой доле жира: Цельный</t>
  </si>
  <si>
    <t>Упаковка масса нетто  до 0,5 кг.</t>
  </si>
  <si>
    <t>Дрожжи хлебопекарные сушеные</t>
  </si>
  <si>
    <t xml:space="preserve"> Сорт :  Высший   </t>
  </si>
  <si>
    <t xml:space="preserve"> пакеты из полимерных и комбинированных материалов, масса нетто до 1 кг.</t>
  </si>
  <si>
    <t>Масло подсолнечное рафинированное</t>
  </si>
  <si>
    <t xml:space="preserve">Вид масла подсолнечного рафинированного :  Дезодорированное  
Марка масла подсолнечного рафинированного дезодорированного:  Высший сорт 
</t>
  </si>
  <si>
    <t xml:space="preserve"> п/бут. до 1 л. </t>
  </si>
  <si>
    <t>Уксус пищевой</t>
  </si>
  <si>
    <t>Вид: столовый</t>
  </si>
  <si>
    <t xml:space="preserve">стеклянные или из полимерных материалов бутылки вместимостью от  0,1  до 1,0 дм3 </t>
  </si>
  <si>
    <t>Хлопья кукурузные</t>
  </si>
  <si>
    <t>Упаковка – картонная коробка, массой от 250 гр. и до 500 гр.</t>
  </si>
  <si>
    <t xml:space="preserve">Соль пищевая </t>
  </si>
  <si>
    <t xml:space="preserve">пачка массой до 1 кг </t>
  </si>
  <si>
    <t>Сахар белый свекловичный в твердом состоянии без вкусоароматических или красящих добавок</t>
  </si>
  <si>
    <t xml:space="preserve">Вид сахара белого :  Кристаллический  
 </t>
  </si>
  <si>
    <t>продуктовые мешки, фасовка до 50 кг</t>
  </si>
  <si>
    <t>Майонез</t>
  </si>
  <si>
    <t>Маслянная основа: Подсолнечное масло</t>
  </si>
  <si>
    <t xml:space="preserve">стеклянные банки или ведерки из полимерных и комбинированных материалов, масса  до 1 кг </t>
  </si>
  <si>
    <t xml:space="preserve">Вид соли по способу производства:  Молотая  
Вид сырья для соли пищевой:  Каменная  
Помол соли пищевой:  N 1  
Соль йодированная: Нет                                     Сорт:  Первый  </t>
  </si>
  <si>
    <t xml:space="preserve">Вид соли по способу производства:  Выварочная    Соль йодированная: Да
Сорт:  Экстра  </t>
  </si>
  <si>
    <t>Глазированные сахарной глазурью, цвет желтый и кремовый разных оттенков. Запах и вкус, свойственный хлопьям, без постороннего привкуса и запаха. Без ароматизаторов, красителей, ГМО</t>
  </si>
  <si>
    <t>Наименование  листа</t>
  </si>
  <si>
    <t>1. Хлеб</t>
  </si>
  <si>
    <t>2. Изделия хлебобулочные</t>
  </si>
  <si>
    <t>3.Мясо</t>
  </si>
  <si>
    <t>4.Мясо кур</t>
  </si>
  <si>
    <t>5. Яйцо</t>
  </si>
  <si>
    <t>6. Мясо индеек</t>
  </si>
  <si>
    <t>7.Колбаса</t>
  </si>
  <si>
    <t>8.Консервы мясо</t>
  </si>
  <si>
    <t>9.Молоко</t>
  </si>
  <si>
    <t>10.МолокоУльтра</t>
  </si>
  <si>
    <t>11. Кефир и пр (йогурт,ряженка)</t>
  </si>
  <si>
    <t>12.Сметана</t>
  </si>
  <si>
    <t>13.Творог</t>
  </si>
  <si>
    <t>14.Масло</t>
  </si>
  <si>
    <t>15.Сыр</t>
  </si>
  <si>
    <t>25.Прочее</t>
  </si>
  <si>
    <t>24.Кондитерские</t>
  </si>
  <si>
    <t>23.Макароны</t>
  </si>
  <si>
    <t>22.Мукомол</t>
  </si>
  <si>
    <t>21.Переработка</t>
  </si>
  <si>
    <t>20.Картофель</t>
  </si>
  <si>
    <t>19.Овощи</t>
  </si>
  <si>
    <t>18. Фрукты</t>
  </si>
  <si>
    <t>17.Консервы рыба</t>
  </si>
  <si>
    <t>16.Рыба</t>
  </si>
  <si>
    <t>Наименование совместынх закупок</t>
  </si>
  <si>
    <t xml:space="preserve">Расчет НМЦК, руб. </t>
  </si>
  <si>
    <t>Расчет НМЦК, руб.</t>
  </si>
  <si>
    <t>2 квартал 2023</t>
  </si>
  <si>
    <t xml:space="preserve">АО "Вышневолоцкий хлебокомбинат" </t>
  </si>
  <si>
    <t>2  квартал 2023</t>
  </si>
  <si>
    <t xml:space="preserve">ООО "Тверь Агропром" </t>
  </si>
  <si>
    <t>ООО "Тверь Агропром"</t>
  </si>
  <si>
    <t xml:space="preserve">ООО "Тверьпродукт" </t>
  </si>
  <si>
    <t>Кабачки</t>
  </si>
  <si>
    <t xml:space="preserve">ящики из гофрированного картона </t>
  </si>
  <si>
    <t xml:space="preserve">Перец </t>
  </si>
  <si>
    <t>мешок- сетка из полиэтиленовой нити от 25 до 40 кг</t>
  </si>
  <si>
    <t xml:space="preserve">Баклажаны </t>
  </si>
  <si>
    <t>товарный сорт - первый</t>
  </si>
  <si>
    <t>потребительская тара до 20 кг</t>
  </si>
  <si>
    <t>food.ru</t>
  </si>
  <si>
    <t>tver.price.ru</t>
  </si>
  <si>
    <t>online.metro-cc.ru</t>
  </si>
  <si>
    <t>lenta.com</t>
  </si>
  <si>
    <r>
      <rPr>
        <b/>
        <sz val="10"/>
        <rFont val="Times New Roman"/>
        <family val="1"/>
        <charset val="204"/>
      </rPr>
      <t xml:space="preserve">Полужесткая упаковка </t>
    </r>
    <r>
      <rPr>
        <sz val="10"/>
        <rFont val="Times New Roman"/>
        <family val="1"/>
        <charset val="204"/>
      </rPr>
      <t>из листовых или комбинированных материалов. 
Фасовка до 1л</t>
    </r>
  </si>
  <si>
    <t xml:space="preserve">Товарный сорт:  высший
</t>
  </si>
  <si>
    <t>Консервы из свежей кукурузы. Сорт высший .  Зерна целые.  Консистенция мягкая, однородная, без чрезмерной плотности.</t>
  </si>
  <si>
    <r>
      <t xml:space="preserve">Вид изделия макаронного   </t>
    </r>
    <r>
      <rPr>
        <b/>
        <sz val="10"/>
        <rFont val="Times New Roman"/>
        <family val="1"/>
        <charset val="204"/>
      </rPr>
      <t>Макароны</t>
    </r>
    <r>
      <rPr>
        <sz val="10"/>
        <rFont val="Times New Roman"/>
        <family val="1"/>
        <charset val="204"/>
      </rPr>
      <t xml:space="preserve">
Вид сырья  Пшеничная мука
Группа макаронных изделий из пшеничной муки  А
Сорт макаронных изделий из пшеничной муки  Высший</t>
    </r>
  </si>
  <si>
    <t>Расчет цены на плановый период</t>
  </si>
  <si>
    <t>Ценовые предложения производителей</t>
  </si>
  <si>
    <t>Цены из реестра контрактов</t>
  </si>
  <si>
    <t>Статистичесие данные</t>
  </si>
  <si>
    <t>Цетовые обозначения:</t>
  </si>
  <si>
    <t>Ценовые предложения из иных источников 
(коммерческие предложения, информация с сайтов)</t>
  </si>
  <si>
    <t>Говядина замороженная для детского питания</t>
  </si>
  <si>
    <r>
      <t xml:space="preserve">Вид мяса по способу разделки                   </t>
    </r>
    <r>
      <rPr>
        <b/>
        <sz val="10"/>
        <rFont val="Times New Roman"/>
        <family val="1"/>
        <charset val="204"/>
      </rPr>
      <t xml:space="preserve"> жилованное мясо       </t>
    </r>
    <r>
      <rPr>
        <sz val="10"/>
        <rFont val="Times New Roman"/>
        <family val="1"/>
        <charset val="204"/>
      </rPr>
      <t xml:space="preserve">                                     </t>
    </r>
  </si>
  <si>
    <t>Развес. Упаковочные материалы  обеспечивающие
сохранность и качество  при транспортировании и хранении</t>
  </si>
  <si>
    <r>
      <t xml:space="preserve">Вид мяса по способу разделки                   </t>
    </r>
    <r>
      <rPr>
        <b/>
        <sz val="10"/>
        <rFont val="Times New Roman"/>
        <family val="1"/>
        <charset val="204"/>
      </rPr>
      <t xml:space="preserve"> жилованное мясо </t>
    </r>
    <r>
      <rPr>
        <sz val="10"/>
        <rFont val="Times New Roman"/>
        <family val="1"/>
        <charset val="204"/>
      </rPr>
      <t xml:space="preserve">  </t>
    </r>
  </si>
  <si>
    <t>Свинина замороженная</t>
  </si>
  <si>
    <r>
      <t xml:space="preserve">Вид мяса по способу обработки на кости Вид мяса по способу разделки      </t>
    </r>
    <r>
      <rPr>
        <b/>
        <sz val="10"/>
        <rFont val="Times New Roman"/>
        <family val="1"/>
        <charset val="204"/>
      </rPr>
      <t>полутуша</t>
    </r>
  </si>
  <si>
    <r>
      <t xml:space="preserve">Мясо сельскохозяйственной птицы замороженное, в том числе </t>
    </r>
    <r>
      <rPr>
        <b/>
        <sz val="10"/>
        <rFont val="Times New Roman"/>
        <family val="1"/>
        <charset val="204"/>
      </rPr>
      <t>для детского питания</t>
    </r>
  </si>
  <si>
    <r>
      <t xml:space="preserve">Вид мяса по способу разделки
</t>
    </r>
    <r>
      <rPr>
        <b/>
        <sz val="10"/>
        <rFont val="Times New Roman"/>
        <family val="1"/>
        <charset val="204"/>
      </rPr>
      <t>тушка</t>
    </r>
    <r>
      <rPr>
        <sz val="10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 xml:space="preserve">Для детского питания да    </t>
    </r>
    <r>
      <rPr>
        <sz val="10"/>
        <rFont val="Times New Roman"/>
        <family val="1"/>
        <charset val="204"/>
      </rPr>
      <t xml:space="preserve">                     Наименование мяса птицы цыплята-бройлеры                                                  Сорт первый</t>
    </r>
  </si>
  <si>
    <r>
      <t xml:space="preserve">Мясо сельскохозяйственной птицы </t>
    </r>
    <r>
      <rPr>
        <b/>
        <sz val="10"/>
        <rFont val="Times New Roman"/>
        <family val="1"/>
        <charset val="204"/>
      </rPr>
      <t>охлажденное для детского питания</t>
    </r>
  </si>
  <si>
    <t>Наименование мяса птицы цыплята-бройлеры                                                 Сорт тушки первый                                 Вид мяса по способу разделки тушка</t>
  </si>
  <si>
    <r>
      <t xml:space="preserve">Вид филе филе без кожи             Категория высшая                       Вид (род) рыбы  </t>
    </r>
    <r>
      <rPr>
        <b/>
        <sz val="10"/>
        <rFont val="Times New Roman"/>
        <family val="1"/>
        <charset val="204"/>
      </rPr>
      <t xml:space="preserve">Треска </t>
    </r>
    <r>
      <rPr>
        <sz val="10"/>
        <rFont val="Times New Roman"/>
        <family val="1"/>
        <charset val="204"/>
      </rPr>
      <t xml:space="preserve">                   </t>
    </r>
  </si>
  <si>
    <r>
      <t xml:space="preserve">Вид филе филе без кожи             Категория высшая                       Вид (род) рыбы  </t>
    </r>
    <r>
      <rPr>
        <b/>
        <sz val="10"/>
        <rFont val="Times New Roman"/>
        <family val="1"/>
        <charset val="204"/>
      </rPr>
      <t xml:space="preserve">Пикша   </t>
    </r>
    <r>
      <rPr>
        <sz val="10"/>
        <rFont val="Times New Roman"/>
        <family val="1"/>
        <charset val="204"/>
      </rPr>
      <t xml:space="preserve"> </t>
    </r>
  </si>
  <si>
    <r>
      <t xml:space="preserve">Вид филе филе без кожи             Категория высшая                       Вид (род) рыбы  </t>
    </r>
    <r>
      <rPr>
        <b/>
        <sz val="10"/>
        <rFont val="Times New Roman"/>
        <family val="1"/>
        <charset val="204"/>
      </rPr>
      <t xml:space="preserve">Минтай  </t>
    </r>
  </si>
  <si>
    <r>
      <rPr>
        <b/>
        <sz val="10"/>
        <rFont val="Times New Roman"/>
        <family val="1"/>
        <charset val="204"/>
      </rPr>
      <t>Филе</t>
    </r>
    <r>
      <rPr>
        <sz val="10"/>
        <rFont val="Times New Roman"/>
        <family val="1"/>
        <charset val="204"/>
      </rPr>
      <t xml:space="preserve"> тресковых рыб мороженое</t>
    </r>
  </si>
  <si>
    <r>
      <rPr>
        <b/>
        <sz val="10"/>
        <rFont val="Times New Roman"/>
        <family val="1"/>
        <charset val="204"/>
      </rPr>
      <t xml:space="preserve">Филе </t>
    </r>
    <r>
      <rPr>
        <sz val="10"/>
        <rFont val="Times New Roman"/>
        <family val="1"/>
        <charset val="204"/>
      </rPr>
      <t>тресковых рыб мороженое</t>
    </r>
  </si>
  <si>
    <t xml:space="preserve">Предложения по начальным (максимальным) ценам на продовольственные товары  (изделия хлебобулочные) на 1-е полугодие 2024  года </t>
  </si>
  <si>
    <t>2-е полугодие  2023</t>
  </si>
  <si>
    <t>Рекомендуемая  цена на 1-е полугодие  2024</t>
  </si>
  <si>
    <t xml:space="preserve">Предложения по начальным (максимальным) ценам на продовольственные товары  (изделия хлебобулочные) на 1-е полугодие  2024 года </t>
  </si>
  <si>
    <t>Рекомендуемая  цена на 1-е полугодие 2024</t>
  </si>
  <si>
    <t xml:space="preserve">Предложения по начальным (максимальным) ценам на продовольственные товары  (мясо (говядина) и  субпродукты) на 1-е полугодие  2024 года  </t>
  </si>
  <si>
    <t>4 квартал 2023</t>
  </si>
  <si>
    <t xml:space="preserve">Предложения по начальным (максимальным) ценам на продовольственные товары  (мясо кур) на 1-е полугодие  2024 года </t>
  </si>
  <si>
    <t>4  квартал 2023</t>
  </si>
  <si>
    <t xml:space="preserve">Предложения по начальным (максимальным) ценам на продовольственные товары  (яйцо куриное) на 1-е полугодие  2024 года </t>
  </si>
  <si>
    <t xml:space="preserve">Рекомендуемая  цена на 1-е полугодие  2024 года </t>
  </si>
  <si>
    <t xml:space="preserve">Предложения по начальным (максимальным) ценам на продовольственные товары  (мясо индеек) на 1-е полугодие  2024 года </t>
  </si>
  <si>
    <t xml:space="preserve">Предложения по начальным (максимальным) ценам на продовольственные товары  (колбасные изделия) на 1-е полугодие  2024 года </t>
  </si>
  <si>
    <t xml:space="preserve">Предложения по начальным (максимальным) ценам на продовольственные товары  (тушеные изделия) на 1-е полугодие  2024 года </t>
  </si>
  <si>
    <t xml:space="preserve">Предложения по начальным (максимальным) ценам на продовольственные товары  (молоко) на  1-е полугодие  2024 года </t>
  </si>
  <si>
    <t xml:space="preserve">Предложения по начальным (максимальным) ценам на продовольственные товары  (молоко) на 1-е полугодие  2024 года </t>
  </si>
  <si>
    <t xml:space="preserve">Предложения по начальным (максимальным) ценам на продовольственные товары  (молочная продукция) на 1-е полугодие  2024 года </t>
  </si>
  <si>
    <t xml:space="preserve">Предложения по начальным (максимальным) ценам на продовольственные товары  (сметана) на 1-е полугодие  2024 года </t>
  </si>
  <si>
    <t xml:space="preserve">Предложения по начальным (максимальным) ценам на продовольственные товары  (творог) на 1-е полугодие  2024 года </t>
  </si>
  <si>
    <t xml:space="preserve">Предложения по начальным (максимальным) ценам на продовольственные товары  (масло сливочное) на 1-е полугодие  2024 года </t>
  </si>
  <si>
    <t xml:space="preserve">Предложения по начальным (максимальным) ценам на продовольственные товары  (сыр) на 1-е полугодие  2024 года </t>
  </si>
  <si>
    <t xml:space="preserve">Предложения по начальным (максимальным) ценам на продовольственные товары  (рыба) на 1-е полугодие  2024 года </t>
  </si>
  <si>
    <t xml:space="preserve">Предложения по начальным (максимальным) ценам на продовольственные товары  (консервы рыбные) на  1-е полугодие  2024 года </t>
  </si>
  <si>
    <t xml:space="preserve">Предложения по начальным (максимальным) ценам на продовольственные товары  (фрукты) на 1-е полугодие  2024 года  </t>
  </si>
  <si>
    <t xml:space="preserve">Предложения по начальным (максимальным) ценам на продовольственные товары  (овощи) на 1-е полугодие  2024 года </t>
  </si>
  <si>
    <t xml:space="preserve">Предложения по начальным (максимальным) ценам на продовольственные товары  (картофель) на 1-е полугодие  2024 года </t>
  </si>
  <si>
    <t xml:space="preserve">Рекомендуемая  цена на1-е полугодие  2024 года </t>
  </si>
  <si>
    <t xml:space="preserve">Предложения по начальным (максимальным) ценам на продовольственные товары  (овощи и фрукты переработанные) на 1-е полугодие  2024 года </t>
  </si>
  <si>
    <t xml:space="preserve">Предложения по начальным (максимальным) ценам на продовольственные товары  (овощи и фрукты переработанные) на  1-е полугодие  2024 года </t>
  </si>
  <si>
    <t xml:space="preserve">Предложения по начальным (максимальным) ценам на продовольственные товары  (макаронные изделия) на 1-е полугодие  2024 года </t>
  </si>
  <si>
    <t xml:space="preserve">Рекомендуемая  цена на   1-е полугодие  2024 года </t>
  </si>
  <si>
    <t xml:space="preserve">Предложения по начальным (максимальным) ценам на продовольственные товары  (кондитерские изделия) на 1-е полугодие  2024 года </t>
  </si>
  <si>
    <t xml:space="preserve">Предложения по начальным (максимальным) ценам на продовольственные товары  (прочие продукты) на 1-е полугодие  2024 года </t>
  </si>
  <si>
    <t>ООО "Госторг"</t>
  </si>
  <si>
    <r>
      <t xml:space="preserve">Говядина </t>
    </r>
    <r>
      <rPr>
        <b/>
        <sz val="10"/>
        <rFont val="Times New Roman"/>
        <family val="1"/>
        <charset val="204"/>
      </rPr>
      <t>охлажденная</t>
    </r>
    <r>
      <rPr>
        <sz val="10"/>
        <rFont val="Times New Roman"/>
        <family val="1"/>
        <charset val="204"/>
      </rPr>
      <t xml:space="preserve"> для детского питания</t>
    </r>
  </si>
  <si>
    <t xml:space="preserve">АО "Птицефабрика Верхневоджская" </t>
  </si>
  <si>
    <t>АО "Волжский пекарь"</t>
  </si>
  <si>
    <t>ООО "Дмитрогорский мясоперерабатывающий завод"</t>
  </si>
  <si>
    <t>ООО "Конаковские колбасы"</t>
  </si>
  <si>
    <t>ЗАО "Хлеб"</t>
  </si>
  <si>
    <t>РК № 2691900058323000085</t>
  </si>
  <si>
    <t>foodstoria.ru</t>
  </si>
  <si>
    <t>№ 3690700731223000009</t>
  </si>
  <si>
    <t>№ 1772826457023000267</t>
  </si>
  <si>
    <t>Тверьстат (декабрь 2023) на 11.12</t>
  </si>
  <si>
    <t>ООО "Тверь Продукт"</t>
  </si>
  <si>
    <t>Цены предыдущих периодов</t>
  </si>
  <si>
    <t xml:space="preserve">Товарный сорт - высший
Кабачки цукини - наличие </t>
  </si>
  <si>
    <t xml:space="preserve">Сладкий первого сорта.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</si>
</sst>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2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"/>
      <family val="1"/>
    </font>
    <font>
      <sz val="10"/>
      <color theme="1"/>
      <name val="Times"/>
      <family val="1"/>
    </font>
    <font>
      <b/>
      <sz val="10"/>
      <name val="Times"/>
      <family val="1"/>
    </font>
    <font>
      <sz val="10"/>
      <name val="Times"/>
      <family val="1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Symbol"/>
      <family val="1"/>
      <charset val="2"/>
    </font>
    <font>
      <b/>
      <i/>
      <u/>
      <sz val="12"/>
      <color theme="1"/>
      <name val="Times New Roman"/>
      <family val="1"/>
      <charset val="204"/>
    </font>
    <font>
      <sz val="10"/>
      <color rgb="FF000000"/>
      <name val="Times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9" tint="0.79998168889431442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214">
    <xf numFmtId="0" fontId="0" fillId="0" borderId="0" xfId="0"/>
    <xf numFmtId="0" fontId="4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0" fontId="4" fillId="0" borderId="1" xfId="0" applyNumberFormat="1" applyFont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/>
    </xf>
    <xf numFmtId="0" fontId="4" fillId="0" borderId="0" xfId="0" applyFont="1" applyFill="1"/>
    <xf numFmtId="4" fontId="4" fillId="0" borderId="2" xfId="0" applyNumberFormat="1" applyFont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1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8" fillId="0" borderId="0" xfId="0" applyFont="1"/>
    <xf numFmtId="0" fontId="8" fillId="0" borderId="1" xfId="0" applyFont="1" applyBorder="1"/>
    <xf numFmtId="0" fontId="11" fillId="0" borderId="1" xfId="2" applyFont="1" applyBorder="1" applyAlignment="1">
      <alignment horizontal="left" vertical="center"/>
    </xf>
    <xf numFmtId="0" fontId="11" fillId="0" borderId="1" xfId="2" applyFont="1" applyBorder="1"/>
    <xf numFmtId="0" fontId="11" fillId="0" borderId="7" xfId="2" applyFont="1" applyBorder="1"/>
    <xf numFmtId="0" fontId="1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10" fontId="4" fillId="0" borderId="1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vertical="top"/>
    </xf>
    <xf numFmtId="0" fontId="13" fillId="0" borderId="0" xfId="2" applyFont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 wrapText="1"/>
    </xf>
    <xf numFmtId="0" fontId="15" fillId="0" borderId="0" xfId="0" applyFont="1"/>
    <xf numFmtId="0" fontId="15" fillId="0" borderId="0" xfId="0" applyFont="1" applyFill="1"/>
    <xf numFmtId="0" fontId="15" fillId="0" borderId="1" xfId="0" applyFont="1" applyBorder="1" applyAlignment="1">
      <alignment horizontal="center" vertical="top"/>
    </xf>
    <xf numFmtId="10" fontId="15" fillId="0" borderId="1" xfId="0" applyNumberFormat="1" applyFont="1" applyBorder="1" applyAlignment="1">
      <alignment horizontal="center" vertical="top"/>
    </xf>
    <xf numFmtId="0" fontId="15" fillId="0" borderId="0" xfId="0" applyFont="1" applyAlignment="1">
      <alignment vertical="top"/>
    </xf>
    <xf numFmtId="0" fontId="17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/>
    </xf>
    <xf numFmtId="4" fontId="6" fillId="0" borderId="2" xfId="0" applyNumberFormat="1" applyFont="1" applyFill="1" applyBorder="1" applyAlignment="1">
      <alignment horizontal="center" vertical="top"/>
    </xf>
    <xf numFmtId="4" fontId="6" fillId="0" borderId="7" xfId="0" applyNumberFormat="1" applyFont="1" applyFill="1" applyBorder="1" applyAlignment="1">
      <alignment horizontal="center" vertical="top"/>
    </xf>
    <xf numFmtId="0" fontId="18" fillId="0" borderId="0" xfId="0" applyFont="1"/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4" fontId="17" fillId="0" borderId="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164" fontId="6" fillId="0" borderId="2" xfId="0" applyNumberFormat="1" applyFont="1" applyFill="1" applyBorder="1" applyAlignment="1">
      <alignment horizontal="center" vertical="top"/>
    </xf>
    <xf numFmtId="164" fontId="20" fillId="0" borderId="1" xfId="0" applyNumberFormat="1" applyFont="1" applyBorder="1" applyAlignment="1">
      <alignment horizontal="center"/>
    </xf>
    <xf numFmtId="164" fontId="20" fillId="0" borderId="4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top"/>
    </xf>
    <xf numFmtId="2" fontId="6" fillId="0" borderId="2" xfId="0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wrapText="1"/>
    </xf>
    <xf numFmtId="0" fontId="1" fillId="4" borderId="2" xfId="2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top"/>
    </xf>
    <xf numFmtId="4" fontId="4" fillId="4" borderId="1" xfId="0" applyNumberFormat="1" applyFont="1" applyFill="1" applyBorder="1" applyAlignment="1">
      <alignment horizontal="center" vertical="top"/>
    </xf>
    <xf numFmtId="4" fontId="4" fillId="0" borderId="7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2" fontId="2" fillId="4" borderId="1" xfId="0" applyNumberFormat="1" applyFont="1" applyFill="1" applyBorder="1" applyAlignment="1">
      <alignment horizontal="center" vertical="top"/>
    </xf>
    <xf numFmtId="0" fontId="1" fillId="6" borderId="2" xfId="0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top"/>
    </xf>
    <xf numFmtId="4" fontId="4" fillId="7" borderId="1" xfId="0" applyNumberFormat="1" applyFont="1" applyFill="1" applyBorder="1" applyAlignment="1">
      <alignment horizontal="center" vertical="top"/>
    </xf>
    <xf numFmtId="0" fontId="1" fillId="5" borderId="5" xfId="2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top"/>
    </xf>
    <xf numFmtId="4" fontId="2" fillId="5" borderId="5" xfId="0" applyNumberFormat="1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center" wrapText="1"/>
    </xf>
    <xf numFmtId="0" fontId="1" fillId="5" borderId="2" xfId="2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top" wrapText="1"/>
    </xf>
    <xf numFmtId="4" fontId="2" fillId="5" borderId="2" xfId="0" applyNumberFormat="1" applyFont="1" applyFill="1" applyBorder="1" applyAlignment="1">
      <alignment horizontal="center" vertical="top" wrapText="1"/>
    </xf>
    <xf numFmtId="0" fontId="12" fillId="5" borderId="2" xfId="2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top"/>
    </xf>
    <xf numFmtId="0" fontId="19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top"/>
    </xf>
    <xf numFmtId="4" fontId="5" fillId="7" borderId="1" xfId="0" applyNumberFormat="1" applyFont="1" applyFill="1" applyBorder="1" applyAlignment="1">
      <alignment horizontal="center" vertical="top"/>
    </xf>
    <xf numFmtId="4" fontId="14" fillId="7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8" fillId="6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10" fillId="7" borderId="0" xfId="0" applyFont="1" applyFill="1" applyAlignment="1">
      <alignment wrapText="1"/>
    </xf>
    <xf numFmtId="0" fontId="8" fillId="5" borderId="0" xfId="0" applyFont="1" applyFill="1" applyAlignment="1">
      <alignment wrapText="1"/>
    </xf>
    <xf numFmtId="0" fontId="21" fillId="0" borderId="0" xfId="0" applyFont="1"/>
    <xf numFmtId="4" fontId="22" fillId="0" borderId="1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4" fontId="6" fillId="8" borderId="4" xfId="0" applyNumberFormat="1" applyFont="1" applyFill="1" applyBorder="1" applyAlignment="1">
      <alignment horizontal="center" vertical="top"/>
    </xf>
    <xf numFmtId="4" fontId="6" fillId="8" borderId="6" xfId="0" applyNumberFormat="1" applyFont="1" applyFill="1" applyBorder="1" applyAlignment="1">
      <alignment horizontal="center" vertical="top"/>
    </xf>
    <xf numFmtId="4" fontId="6" fillId="8" borderId="9" xfId="0" applyNumberFormat="1" applyFont="1" applyFill="1" applyBorder="1" applyAlignment="1">
      <alignment horizontal="center" vertical="top"/>
    </xf>
    <xf numFmtId="4" fontId="6" fillId="8" borderId="1" xfId="0" applyNumberFormat="1" applyFont="1" applyFill="1" applyBorder="1" applyAlignment="1">
      <alignment horizontal="center" vertical="top" wrapText="1"/>
    </xf>
    <xf numFmtId="4" fontId="6" fillId="8" borderId="4" xfId="0" applyNumberFormat="1" applyFont="1" applyFill="1" applyBorder="1" applyAlignment="1">
      <alignment horizontal="center" vertical="top" wrapText="1"/>
    </xf>
    <xf numFmtId="4" fontId="2" fillId="8" borderId="4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4" fontId="6" fillId="8" borderId="2" xfId="0" applyNumberFormat="1" applyFont="1" applyFill="1" applyBorder="1" applyAlignment="1">
      <alignment horizontal="center" vertical="top"/>
    </xf>
    <xf numFmtId="4" fontId="6" fillId="8" borderId="5" xfId="0" applyNumberFormat="1" applyFont="1" applyFill="1" applyBorder="1" applyAlignment="1">
      <alignment horizontal="center" vertical="top"/>
    </xf>
    <xf numFmtId="4" fontId="2" fillId="8" borderId="5" xfId="0" applyNumberFormat="1" applyFont="1" applyFill="1" applyBorder="1" applyAlignment="1">
      <alignment horizontal="center" vertical="top" wrapText="1"/>
    </xf>
    <xf numFmtId="4" fontId="2" fillId="8" borderId="4" xfId="0" applyNumberFormat="1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top" wrapText="1"/>
    </xf>
    <xf numFmtId="4" fontId="2" fillId="8" borderId="5" xfId="0" applyNumberFormat="1" applyFont="1" applyFill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4" fontId="6" fillId="9" borderId="1" xfId="0" applyNumberFormat="1" applyFont="1" applyFill="1" applyBorder="1" applyAlignment="1">
      <alignment horizontal="center" vertical="top"/>
    </xf>
    <xf numFmtId="4" fontId="2" fillId="9" borderId="4" xfId="0" applyNumberFormat="1" applyFont="1" applyFill="1" applyBorder="1" applyAlignment="1">
      <alignment horizontal="center" vertical="top"/>
    </xf>
    <xf numFmtId="4" fontId="6" fillId="0" borderId="7" xfId="0" applyNumberFormat="1" applyFont="1" applyBorder="1" applyAlignment="1">
      <alignment horizontal="center" vertical="top"/>
    </xf>
    <xf numFmtId="4" fontId="19" fillId="0" borderId="1" xfId="0" applyNumberFormat="1" applyFont="1" applyFill="1" applyBorder="1" applyAlignment="1">
      <alignment horizontal="center" vertical="top"/>
    </xf>
    <xf numFmtId="4" fontId="19" fillId="0" borderId="2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/>
    </xf>
    <xf numFmtId="4" fontId="22" fillId="0" borderId="1" xfId="0" applyNumberFormat="1" applyFont="1" applyBorder="1" applyAlignment="1">
      <alignment horizontal="center" vertical="top"/>
    </xf>
    <xf numFmtId="0" fontId="1" fillId="8" borderId="2" xfId="0" applyFont="1" applyFill="1" applyBorder="1" applyAlignment="1">
      <alignment horizontal="center" vertical="center" wrapText="1"/>
    </xf>
    <xf numFmtId="4" fontId="6" fillId="10" borderId="1" xfId="0" applyNumberFormat="1" applyFont="1" applyFill="1" applyBorder="1" applyAlignment="1">
      <alignment horizontal="center" vertical="top"/>
    </xf>
    <xf numFmtId="4" fontId="6" fillId="10" borderId="6" xfId="0" applyNumberFormat="1" applyFont="1" applyFill="1" applyBorder="1" applyAlignment="1">
      <alignment horizontal="center" vertical="top"/>
    </xf>
    <xf numFmtId="4" fontId="6" fillId="10" borderId="1" xfId="0" applyNumberFormat="1" applyFont="1" applyFill="1" applyBorder="1" applyAlignment="1">
      <alignment horizontal="center" vertical="top" wrapText="1"/>
    </xf>
    <xf numFmtId="4" fontId="2" fillId="8" borderId="2" xfId="0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4" fontId="2" fillId="3" borderId="2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top"/>
    </xf>
    <xf numFmtId="4" fontId="6" fillId="10" borderId="2" xfId="0" applyNumberFormat="1" applyFont="1" applyFill="1" applyBorder="1" applyAlignment="1">
      <alignment horizontal="center" vertical="top"/>
    </xf>
    <xf numFmtId="0" fontId="9" fillId="0" borderId="0" xfId="2"/>
    <xf numFmtId="0" fontId="19" fillId="8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4" fontId="6" fillId="11" borderId="4" xfId="0" applyNumberFormat="1" applyFont="1" applyFill="1" applyBorder="1" applyAlignment="1">
      <alignment horizontal="center" vertical="top"/>
    </xf>
    <xf numFmtId="4" fontId="6" fillId="11" borderId="9" xfId="0" applyNumberFormat="1" applyFont="1" applyFill="1" applyBorder="1" applyAlignment="1">
      <alignment horizontal="center" vertical="top"/>
    </xf>
    <xf numFmtId="4" fontId="2" fillId="11" borderId="4" xfId="0" applyNumberFormat="1" applyFont="1" applyFill="1" applyBorder="1" applyAlignment="1">
      <alignment horizontal="center" vertical="top" wrapText="1"/>
    </xf>
    <xf numFmtId="4" fontId="2" fillId="8" borderId="2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4" borderId="1" xfId="2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4" fontId="16" fillId="0" borderId="1" xfId="0" applyNumberFormat="1" applyFont="1" applyFill="1" applyBorder="1" applyAlignment="1">
      <alignment horizontal="center" vertical="center" wrapText="1"/>
    </xf>
    <xf numFmtId="0" fontId="11" fillId="0" borderId="7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1" fillId="0" borderId="6" xfId="2" applyFont="1" applyBorder="1" applyAlignment="1">
      <alignment horizontal="left" vertical="center"/>
    </xf>
    <xf numFmtId="0" fontId="11" fillId="0" borderId="7" xfId="2" applyFont="1" applyBorder="1" applyAlignment="1">
      <alignment horizontal="left"/>
    </xf>
    <xf numFmtId="0" fontId="11" fillId="0" borderId="2" xfId="2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6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</cellXfs>
  <cellStyles count="3">
    <cellStyle name="Normal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'16.Рыба'!$N$9:$R$9</c:f>
              <c:numCache>
                <c:formatCode>#,##0.00</c:formatCode>
                <c:ptCount val="1"/>
                <c:pt idx="0">
                  <c:v>1339.95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486-4CA0-80DF-073E4A744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65836288"/>
        <c:axId val="165559616"/>
      </c:lineChart>
      <c:catAx>
        <c:axId val="165836288"/>
        <c:scaling>
          <c:orientation val="minMax"/>
        </c:scaling>
        <c:delete val="1"/>
        <c:axPos val="b"/>
        <c:majorTickMark val="out"/>
        <c:minorTickMark val="none"/>
        <c:tickLblPos val="nextTo"/>
        <c:crossAx val="165559616"/>
        <c:crosses val="autoZero"/>
        <c:auto val="1"/>
        <c:lblAlgn val="ctr"/>
        <c:lblOffset val="100"/>
        <c:noMultiLvlLbl val="0"/>
      </c:catAx>
      <c:valAx>
        <c:axId val="16555961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6583628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'20.Картофель'!$L$5:$P$5</c:f>
              <c:numCache>
                <c:formatCode>#,##0.00</c:formatCode>
                <c:ptCount val="1"/>
                <c:pt idx="0">
                  <c:v>23.3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E8-4719-869B-0265549B7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67503360"/>
        <c:axId val="167396480"/>
      </c:lineChart>
      <c:catAx>
        <c:axId val="167503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67396480"/>
        <c:crosses val="autoZero"/>
        <c:auto val="1"/>
        <c:lblAlgn val="ctr"/>
        <c:lblOffset val="100"/>
        <c:noMultiLvlLbl val="0"/>
      </c:catAx>
      <c:valAx>
        <c:axId val="16739648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67503360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'22.Мукомол'!$N$13:$Q$13</c:f>
              <c:numCache>
                <c:formatCode>#,##0.00</c:formatCode>
                <c:ptCount val="1"/>
                <c:pt idx="0">
                  <c:v>54.072500000000005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2B-46F2-960D-B4096699E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66544896"/>
        <c:axId val="167398208"/>
      </c:lineChart>
      <c:catAx>
        <c:axId val="166544896"/>
        <c:scaling>
          <c:orientation val="minMax"/>
        </c:scaling>
        <c:delete val="1"/>
        <c:axPos val="b"/>
        <c:majorTickMark val="out"/>
        <c:minorTickMark val="none"/>
        <c:tickLblPos val="nextTo"/>
        <c:crossAx val="167398208"/>
        <c:crosses val="autoZero"/>
        <c:auto val="1"/>
        <c:lblAlgn val="ctr"/>
        <c:lblOffset val="100"/>
        <c:noMultiLvlLbl val="0"/>
      </c:catAx>
      <c:valAx>
        <c:axId val="16739820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6654489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zakupki.gov.ru/epz/main/public/chooseAuth44.ht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3</xdr:row>
      <xdr:rowOff>0</xdr:rowOff>
    </xdr:from>
    <xdr:to>
      <xdr:col>20</xdr:col>
      <xdr:colOff>304800</xdr:colOff>
      <xdr:row>3</xdr:row>
      <xdr:rowOff>304800</xdr:rowOff>
    </xdr:to>
    <xdr:sp macro="" textlink="">
      <xdr:nvSpPr>
        <xdr:cNvPr id="5121" name="AutoShape 1" descr="https://zakupki.gov.ru/epz/static/img/icons/arrow.svg">
          <a:hlinkClick xmlns:r="http://schemas.openxmlformats.org/officeDocument/2006/relationships" r:id="rId1" tgtFrame="_blank"/>
          <a:extLst>
            <a:ext uri="{FF2B5EF4-FFF2-40B4-BE49-F238E27FC236}">
              <a16:creationId xmlns="" xmlns:a16="http://schemas.microsoft.com/office/drawing/2014/main" id="{00000000-0008-0000-05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142208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9</xdr:row>
      <xdr:rowOff>571499</xdr:rowOff>
    </xdr:from>
    <xdr:to>
      <xdr:col>17</xdr:col>
      <xdr:colOff>659423</xdr:colOff>
      <xdr:row>10</xdr:row>
      <xdr:rowOff>1462</xdr:rowOff>
    </xdr:to>
    <xdr:graphicFrame macro="">
      <xdr:nvGraphicFramePr>
        <xdr:cNvPr id="8" name="Диаграмма 7">
          <a:extLst>
            <a:ext uri="{FF2B5EF4-FFF2-40B4-BE49-F238E27FC236}">
              <a16:creationId xmlns=""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337036</xdr:rowOff>
    </xdr:from>
    <xdr:to>
      <xdr:col>15</xdr:col>
      <xdr:colOff>986117</xdr:colOff>
      <xdr:row>4</xdr:row>
      <xdr:rowOff>703382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1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12</xdr:row>
      <xdr:rowOff>923192</xdr:rowOff>
    </xdr:from>
    <xdr:to>
      <xdr:col>16</xdr:col>
      <xdr:colOff>871903</xdr:colOff>
      <xdr:row>12</xdr:row>
      <xdr:rowOff>1437540</xdr:rowOff>
    </xdr:to>
    <xdr:graphicFrame macro="">
      <xdr:nvGraphicFramePr>
        <xdr:cNvPr id="18" name="Диаграмма 17">
          <a:extLst>
            <a:ext uri="{FF2B5EF4-FFF2-40B4-BE49-F238E27FC236}">
              <a16:creationId xmlns="" xmlns:a16="http://schemas.microsoft.com/office/drawing/2014/main" id="{00000000-0008-0000-1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online.metro-cc.ru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47"/>
  <sheetViews>
    <sheetView workbookViewId="0">
      <selection activeCell="B38" sqref="B38"/>
    </sheetView>
  </sheetViews>
  <sheetFormatPr defaultColWidth="9.1171875" defaultRowHeight="15.35" x14ac:dyDescent="0.5"/>
  <cols>
    <col min="1" max="1" width="34.29296875" style="36" customWidth="1"/>
    <col min="2" max="2" width="93.1171875" style="36" customWidth="1"/>
    <col min="3" max="3" width="9.1171875" style="36"/>
    <col min="4" max="4" width="68" style="36" customWidth="1"/>
    <col min="5" max="16384" width="9.1171875" style="36"/>
  </cols>
  <sheetData>
    <row r="1" spans="1:4" x14ac:dyDescent="0.5">
      <c r="A1" s="41" t="s">
        <v>320</v>
      </c>
      <c r="B1" s="41" t="s">
        <v>346</v>
      </c>
      <c r="D1" s="124" t="s">
        <v>374</v>
      </c>
    </row>
    <row r="2" spans="1:4" x14ac:dyDescent="0.5">
      <c r="A2" s="185" t="s">
        <v>321</v>
      </c>
      <c r="B2" s="37" t="s">
        <v>64</v>
      </c>
      <c r="D2" s="122" t="s">
        <v>370</v>
      </c>
    </row>
    <row r="3" spans="1:4" x14ac:dyDescent="0.5">
      <c r="A3" s="186"/>
      <c r="B3" s="37" t="s">
        <v>66</v>
      </c>
      <c r="D3" s="119" t="s">
        <v>371</v>
      </c>
    </row>
    <row r="4" spans="1:4" ht="30.7" x14ac:dyDescent="0.5">
      <c r="A4" s="185" t="s">
        <v>322</v>
      </c>
      <c r="B4" s="37" t="s">
        <v>69</v>
      </c>
      <c r="D4" s="123" t="s">
        <v>375</v>
      </c>
    </row>
    <row r="5" spans="1:4" x14ac:dyDescent="0.5">
      <c r="A5" s="187"/>
      <c r="B5" s="37" t="s">
        <v>71</v>
      </c>
      <c r="D5" s="120" t="s">
        <v>372</v>
      </c>
    </row>
    <row r="6" spans="1:4" x14ac:dyDescent="0.5">
      <c r="A6" s="185" t="s">
        <v>323</v>
      </c>
      <c r="B6" s="37" t="s">
        <v>82</v>
      </c>
      <c r="D6" s="121" t="s">
        <v>373</v>
      </c>
    </row>
    <row r="7" spans="1:4" x14ac:dyDescent="0.5">
      <c r="A7" s="187"/>
      <c r="B7" s="37" t="s">
        <v>84</v>
      </c>
    </row>
    <row r="8" spans="1:4" x14ac:dyDescent="0.5">
      <c r="A8" s="38" t="s">
        <v>324</v>
      </c>
      <c r="B8" s="37" t="s">
        <v>77</v>
      </c>
    </row>
    <row r="9" spans="1:4" x14ac:dyDescent="0.5">
      <c r="A9" s="38" t="s">
        <v>325</v>
      </c>
      <c r="B9" s="37" t="s">
        <v>79</v>
      </c>
    </row>
    <row r="10" spans="1:4" x14ac:dyDescent="0.5">
      <c r="A10" s="38" t="s">
        <v>326</v>
      </c>
      <c r="B10" s="37" t="s">
        <v>75</v>
      </c>
    </row>
    <row r="11" spans="1:4" x14ac:dyDescent="0.5">
      <c r="A11" s="185" t="s">
        <v>327</v>
      </c>
      <c r="B11" s="37" t="s">
        <v>90</v>
      </c>
    </row>
    <row r="12" spans="1:4" x14ac:dyDescent="0.5">
      <c r="A12" s="187"/>
      <c r="B12" s="37" t="s">
        <v>73</v>
      </c>
    </row>
    <row r="13" spans="1:4" x14ac:dyDescent="0.5">
      <c r="A13" s="38" t="s">
        <v>328</v>
      </c>
      <c r="B13" s="37" t="s">
        <v>97</v>
      </c>
    </row>
    <row r="14" spans="1:4" x14ac:dyDescent="0.5">
      <c r="A14" s="38" t="s">
        <v>329</v>
      </c>
      <c r="B14" s="37" t="s">
        <v>139</v>
      </c>
    </row>
    <row r="15" spans="1:4" x14ac:dyDescent="0.5">
      <c r="A15" s="38" t="s">
        <v>330</v>
      </c>
      <c r="B15" s="37" t="s">
        <v>94</v>
      </c>
    </row>
    <row r="16" spans="1:4" x14ac:dyDescent="0.5">
      <c r="A16" s="39" t="s">
        <v>331</v>
      </c>
      <c r="B16" s="37" t="s">
        <v>95</v>
      </c>
    </row>
    <row r="17" spans="1:2" x14ac:dyDescent="0.5">
      <c r="A17" s="39" t="s">
        <v>332</v>
      </c>
      <c r="B17" s="37" t="s">
        <v>96</v>
      </c>
    </row>
    <row r="18" spans="1:2" x14ac:dyDescent="0.5">
      <c r="A18" s="39" t="s">
        <v>333</v>
      </c>
      <c r="B18" s="37" t="s">
        <v>92</v>
      </c>
    </row>
    <row r="19" spans="1:2" x14ac:dyDescent="0.5">
      <c r="A19" s="39" t="s">
        <v>334</v>
      </c>
      <c r="B19" s="37" t="s">
        <v>93</v>
      </c>
    </row>
    <row r="20" spans="1:2" x14ac:dyDescent="0.5">
      <c r="A20" s="39" t="s">
        <v>335</v>
      </c>
      <c r="B20" s="37" t="s">
        <v>91</v>
      </c>
    </row>
    <row r="21" spans="1:2" x14ac:dyDescent="0.5">
      <c r="A21" s="185" t="s">
        <v>345</v>
      </c>
      <c r="B21" s="37" t="s">
        <v>87</v>
      </c>
    </row>
    <row r="22" spans="1:2" x14ac:dyDescent="0.5">
      <c r="A22" s="188"/>
      <c r="B22" s="37" t="s">
        <v>88</v>
      </c>
    </row>
    <row r="23" spans="1:2" x14ac:dyDescent="0.5">
      <c r="A23" s="186"/>
      <c r="B23" s="37" t="s">
        <v>182</v>
      </c>
    </row>
    <row r="24" spans="1:2" x14ac:dyDescent="0.5">
      <c r="A24" s="39" t="s">
        <v>344</v>
      </c>
      <c r="B24" s="37" t="s">
        <v>85</v>
      </c>
    </row>
    <row r="25" spans="1:2" x14ac:dyDescent="0.5">
      <c r="A25" s="185" t="s">
        <v>343</v>
      </c>
      <c r="B25" s="37" t="s">
        <v>89</v>
      </c>
    </row>
    <row r="26" spans="1:2" x14ac:dyDescent="0.5">
      <c r="A26" s="186"/>
      <c r="B26" s="37" t="s">
        <v>67</v>
      </c>
    </row>
    <row r="27" spans="1:2" x14ac:dyDescent="0.5">
      <c r="A27" s="185" t="s">
        <v>342</v>
      </c>
      <c r="B27" s="37" t="s">
        <v>74</v>
      </c>
    </row>
    <row r="28" spans="1:2" x14ac:dyDescent="0.5">
      <c r="A28" s="186"/>
      <c r="B28" s="37" t="s">
        <v>76</v>
      </c>
    </row>
    <row r="29" spans="1:2" x14ac:dyDescent="0.5">
      <c r="A29" s="39" t="s">
        <v>341</v>
      </c>
      <c r="B29" s="37" t="s">
        <v>78</v>
      </c>
    </row>
    <row r="30" spans="1:2" x14ac:dyDescent="0.5">
      <c r="A30" s="185" t="s">
        <v>340</v>
      </c>
      <c r="B30" s="37" t="s">
        <v>63</v>
      </c>
    </row>
    <row r="31" spans="1:2" x14ac:dyDescent="0.5">
      <c r="A31" s="188"/>
      <c r="B31" s="37" t="s">
        <v>80</v>
      </c>
    </row>
    <row r="32" spans="1:2" x14ac:dyDescent="0.5">
      <c r="A32" s="186"/>
      <c r="B32" s="37" t="s">
        <v>68</v>
      </c>
    </row>
    <row r="33" spans="1:2" x14ac:dyDescent="0.5">
      <c r="A33" s="189" t="s">
        <v>339</v>
      </c>
      <c r="B33" s="37" t="s">
        <v>86</v>
      </c>
    </row>
    <row r="34" spans="1:2" x14ac:dyDescent="0.5">
      <c r="A34" s="190"/>
      <c r="B34" s="37" t="s">
        <v>70</v>
      </c>
    </row>
    <row r="35" spans="1:2" x14ac:dyDescent="0.5">
      <c r="A35" s="39" t="s">
        <v>338</v>
      </c>
      <c r="B35" s="37" t="s">
        <v>61</v>
      </c>
    </row>
    <row r="36" spans="1:2" x14ac:dyDescent="0.5">
      <c r="A36" s="40" t="s">
        <v>337</v>
      </c>
      <c r="B36" s="37"/>
    </row>
    <row r="37" spans="1:2" x14ac:dyDescent="0.5">
      <c r="A37" s="185" t="s">
        <v>336</v>
      </c>
      <c r="B37" s="37" t="s">
        <v>62</v>
      </c>
    </row>
    <row r="38" spans="1:2" x14ac:dyDescent="0.5">
      <c r="A38" s="188"/>
      <c r="B38" s="37" t="s">
        <v>81</v>
      </c>
    </row>
    <row r="39" spans="1:2" x14ac:dyDescent="0.5">
      <c r="A39" s="188"/>
      <c r="B39" s="37" t="s">
        <v>83</v>
      </c>
    </row>
    <row r="40" spans="1:2" x14ac:dyDescent="0.5">
      <c r="A40" s="188"/>
      <c r="B40" s="37" t="s">
        <v>65</v>
      </c>
    </row>
    <row r="41" spans="1:2" x14ac:dyDescent="0.5">
      <c r="A41" s="186"/>
      <c r="B41" s="37" t="s">
        <v>72</v>
      </c>
    </row>
    <row r="43" spans="1:2" s="118" customFormat="1" x14ac:dyDescent="0.5"/>
    <row r="44" spans="1:2" s="118" customFormat="1" x14ac:dyDescent="0.5"/>
    <row r="45" spans="1:2" s="118" customFormat="1" x14ac:dyDescent="0.5"/>
    <row r="46" spans="1:2" s="118" customFormat="1" x14ac:dyDescent="0.5"/>
    <row r="47" spans="1:2" s="118" customFormat="1" x14ac:dyDescent="0.5"/>
  </sheetData>
  <mergeCells count="10">
    <mergeCell ref="A2:A3"/>
    <mergeCell ref="A4:A5"/>
    <mergeCell ref="A6:A7"/>
    <mergeCell ref="A11:A12"/>
    <mergeCell ref="A37:A41"/>
    <mergeCell ref="A33:A34"/>
    <mergeCell ref="A30:A32"/>
    <mergeCell ref="A27:A28"/>
    <mergeCell ref="A25:A26"/>
    <mergeCell ref="A21:A23"/>
  </mergeCells>
  <hyperlinks>
    <hyperlink ref="A2" location="'1.Хлеб'!A1" display="1. Хлеб"/>
    <hyperlink ref="A4" location="'2.Изделия хлебобулочные'!A1" display="2. Изделия хлебобулочные"/>
    <hyperlink ref="A6" location="'3.Мясо'!A1" display="3.Мясо"/>
    <hyperlink ref="A8" location="'4.Мясо кур'!A1" display="4.Мясо кур"/>
    <hyperlink ref="A9" location="'5.Яйцо'!A1" display="5. Яйцо"/>
    <hyperlink ref="A10" location="'6.Мясо индеек'!A1" display="6. Мясо индеек"/>
    <hyperlink ref="A11" location="'7.Колбаса'!A1" display="7.Колбаса"/>
    <hyperlink ref="A13" location="'8.Консервы мясо'!A1" display="8.Консервы мясо"/>
    <hyperlink ref="A14" location="'9.Молоко'!A1" display="9.Молоко"/>
    <hyperlink ref="A15" location="'10.МолокоУльтра'!A1" display="10.МолокоУльтра"/>
    <hyperlink ref="A16" location="'11.Кефир и пр'!A1" display="11. Кефир и пр (йогурт,ряженка)"/>
    <hyperlink ref="A17" location="'12.Сметана'!A1" display="12.Сметана"/>
    <hyperlink ref="A18" location="'13.Творог'!A1" display="13.Творог"/>
    <hyperlink ref="A19" location="'14.Масло'!A1" display="14.Масло"/>
    <hyperlink ref="A37:A41" location="'25.Прочее'!A1" display="25.Прочее"/>
    <hyperlink ref="A36" location="'24.Кондитерские'!A1" display="24.Кондитерские"/>
    <hyperlink ref="A35" location="'23.Макароны'!A1" display="23.Макароны"/>
    <hyperlink ref="A33:A34" location="'22.Мукомол'!A1" display="22.Мукомол"/>
    <hyperlink ref="A30:A32" location="'21.Переработка'!A1" display="21.Переработка"/>
    <hyperlink ref="A29" location="'20.Картофель'!A1" display="20.Картофель"/>
    <hyperlink ref="A27:A28" location="'19.Овощи'!A1" display="19.Овощи"/>
    <hyperlink ref="A25:A26" location="'18.Фрукты'!A1" display="18. Фрукты"/>
    <hyperlink ref="A24" location="'17.Консервы рыба'!A1" display="17.Консервы рыба"/>
    <hyperlink ref="A21:A23" location="'16.Рыба'!A1" display="16.Рыба"/>
    <hyperlink ref="A20" location="'15.Сыр'!A1" display="15.Сыр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zoomScale="85" zoomScaleNormal="85" workbookViewId="0">
      <selection activeCell="Q8" sqref="Q8"/>
    </sheetView>
  </sheetViews>
  <sheetFormatPr defaultColWidth="9.1171875" defaultRowHeight="12.7" x14ac:dyDescent="0.4"/>
  <cols>
    <col min="1" max="1" width="14.1171875" style="1" customWidth="1"/>
    <col min="2" max="2" width="9.1171875" style="1"/>
    <col min="3" max="3" width="31.703125" style="1" customWidth="1"/>
    <col min="4" max="4" width="18.703125" style="1" customWidth="1"/>
    <col min="5" max="5" width="10.87890625" style="8" customWidth="1"/>
    <col min="6" max="8" width="10.87890625" style="1" customWidth="1"/>
    <col min="9" max="9" width="10.87890625" style="66" customWidth="1"/>
    <col min="10" max="11" width="9.1171875" style="1"/>
    <col min="12" max="12" width="11.87890625" style="1" customWidth="1"/>
    <col min="13" max="13" width="0.1171875" style="8" hidden="1" customWidth="1"/>
    <col min="14" max="15" width="10.1171875" style="8" hidden="1" customWidth="1"/>
    <col min="16" max="16" width="14.41015625" style="8" customWidth="1"/>
    <col min="17" max="16384" width="9.1171875" style="1"/>
  </cols>
  <sheetData>
    <row r="1" spans="1:16" x14ac:dyDescent="0.4">
      <c r="A1" s="200" t="s">
        <v>405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3" spans="1:16" s="8" customFormat="1" ht="12.75" customHeight="1" x14ac:dyDescent="0.4">
      <c r="A3" s="194" t="s">
        <v>0</v>
      </c>
      <c r="B3" s="194" t="s">
        <v>1</v>
      </c>
      <c r="C3" s="194" t="s">
        <v>2</v>
      </c>
      <c r="D3" s="194" t="s">
        <v>3</v>
      </c>
      <c r="E3" s="194"/>
      <c r="F3" s="194"/>
      <c r="G3" s="194"/>
      <c r="H3" s="194"/>
      <c r="I3" s="194"/>
      <c r="J3" s="194" t="s">
        <v>4</v>
      </c>
      <c r="K3" s="194" t="s">
        <v>5</v>
      </c>
      <c r="L3" s="201" t="s">
        <v>347</v>
      </c>
      <c r="M3" s="204" t="s">
        <v>437</v>
      </c>
      <c r="N3" s="202"/>
      <c r="O3" s="203"/>
      <c r="P3" s="194" t="s">
        <v>401</v>
      </c>
    </row>
    <row r="4" spans="1:16" s="8" customFormat="1" ht="152" x14ac:dyDescent="0.4">
      <c r="A4" s="194"/>
      <c r="B4" s="194"/>
      <c r="C4" s="194"/>
      <c r="D4" s="194"/>
      <c r="E4" s="102" t="s">
        <v>424</v>
      </c>
      <c r="F4" s="90" t="s">
        <v>354</v>
      </c>
      <c r="G4" s="90" t="s">
        <v>363</v>
      </c>
      <c r="H4" s="106" t="s">
        <v>364</v>
      </c>
      <c r="I4" s="88" t="s">
        <v>435</v>
      </c>
      <c r="J4" s="194"/>
      <c r="K4" s="194"/>
      <c r="L4" s="201"/>
      <c r="M4" s="10" t="s">
        <v>10</v>
      </c>
      <c r="N4" s="10" t="s">
        <v>349</v>
      </c>
      <c r="O4" s="10" t="s">
        <v>392</v>
      </c>
      <c r="P4" s="194"/>
    </row>
    <row r="5" spans="1:16" s="21" customFormat="1" ht="112.5" customHeight="1" x14ac:dyDescent="0.5">
      <c r="A5" s="2" t="s">
        <v>120</v>
      </c>
      <c r="B5" s="2" t="s">
        <v>121</v>
      </c>
      <c r="C5" s="2" t="s">
        <v>148</v>
      </c>
      <c r="D5" s="2" t="s">
        <v>146</v>
      </c>
      <c r="E5" s="100">
        <v>60</v>
      </c>
      <c r="F5" s="100">
        <v>70</v>
      </c>
      <c r="G5" s="100">
        <v>68</v>
      </c>
      <c r="H5" s="100"/>
      <c r="I5" s="89">
        <v>70.95</v>
      </c>
      <c r="J5" s="42">
        <f>COUNT(E5:I5)</f>
        <v>4</v>
      </c>
      <c r="K5" s="43">
        <f>STDEVA(E5:I5)/(SUM(E5:I5)/COUNTIF(E5:I5,"&gt;0"))</f>
        <v>7.4053702825903039E-2</v>
      </c>
      <c r="L5" s="115">
        <f>1/J5*(SUM(E5:I5))</f>
        <v>67.237499999999997</v>
      </c>
      <c r="M5" s="7">
        <v>63.14</v>
      </c>
      <c r="N5" s="58">
        <v>64.099999999999994</v>
      </c>
      <c r="O5" s="149">
        <v>67.67</v>
      </c>
      <c r="P5" s="25">
        <f>L5</f>
        <v>67.237499999999997</v>
      </c>
    </row>
    <row r="6" spans="1:16" s="21" customFormat="1" ht="94.5" customHeight="1" x14ac:dyDescent="0.5">
      <c r="A6" s="2" t="s">
        <v>120</v>
      </c>
      <c r="B6" s="2" t="s">
        <v>121</v>
      </c>
      <c r="C6" s="2" t="s">
        <v>123</v>
      </c>
      <c r="D6" s="2" t="s">
        <v>366</v>
      </c>
      <c r="E6" s="100">
        <v>62</v>
      </c>
      <c r="F6" s="100">
        <v>75</v>
      </c>
      <c r="G6" s="100">
        <v>74.2</v>
      </c>
      <c r="H6" s="100"/>
      <c r="I6" s="89">
        <v>70.95</v>
      </c>
      <c r="J6" s="42">
        <f>COUNT(E6:I6)</f>
        <v>4</v>
      </c>
      <c r="K6" s="43">
        <f>STDEVA(E6:I6)/(SUM(E6:I6)/COUNTIF(E6:I6,"&gt;0"))</f>
        <v>8.442349658133963E-2</v>
      </c>
      <c r="L6" s="115">
        <f>1/J6*(SUM(E6:I6))</f>
        <v>70.537499999999994</v>
      </c>
      <c r="M6" s="7">
        <v>68.333333333333329</v>
      </c>
      <c r="N6" s="59">
        <v>66.42</v>
      </c>
      <c r="O6" s="150">
        <v>71.88</v>
      </c>
      <c r="P6" s="25">
        <f>L6</f>
        <v>70.537499999999994</v>
      </c>
    </row>
    <row r="7" spans="1:16" s="21" customFormat="1" ht="94.5" customHeight="1" x14ac:dyDescent="0.5">
      <c r="A7" s="2" t="s">
        <v>120</v>
      </c>
      <c r="B7" s="18" t="s">
        <v>121</v>
      </c>
      <c r="C7" s="18" t="s">
        <v>123</v>
      </c>
      <c r="D7" s="18" t="s">
        <v>147</v>
      </c>
      <c r="E7" s="100">
        <v>60</v>
      </c>
      <c r="F7" s="100">
        <v>73</v>
      </c>
      <c r="G7" s="100">
        <v>72</v>
      </c>
      <c r="H7" s="100"/>
      <c r="I7" s="89">
        <v>70.95</v>
      </c>
      <c r="J7" s="42">
        <f>COUNT(E7:I7)</f>
        <v>4</v>
      </c>
      <c r="K7" s="43">
        <f>STDEVA(E7:I7)/(SUM(E7:I7)/COUNTIF(E7:I7,"&gt;0"))</f>
        <v>8.7694800352785429E-2</v>
      </c>
      <c r="L7" s="115">
        <f>1/J7*(SUM(E7:I7))</f>
        <v>68.987499999999997</v>
      </c>
      <c r="M7" s="7">
        <v>66.334000000000003</v>
      </c>
      <c r="N7" s="59">
        <v>64.73</v>
      </c>
      <c r="O7" s="150">
        <v>70.89</v>
      </c>
      <c r="P7" s="25">
        <f>L7</f>
        <v>68.987499999999997</v>
      </c>
    </row>
    <row r="8" spans="1:16" s="21" customFormat="1" ht="94.5" customHeight="1" x14ac:dyDescent="0.5">
      <c r="A8" s="30" t="s">
        <v>120</v>
      </c>
      <c r="B8" s="23" t="s">
        <v>121</v>
      </c>
      <c r="C8" s="23" t="s">
        <v>125</v>
      </c>
      <c r="D8" s="23" t="s">
        <v>122</v>
      </c>
      <c r="E8" s="100">
        <v>60</v>
      </c>
      <c r="F8" s="100">
        <v>92</v>
      </c>
      <c r="G8" s="100">
        <v>85</v>
      </c>
      <c r="H8" s="100"/>
      <c r="I8" s="89">
        <v>83.76</v>
      </c>
      <c r="J8" s="42">
        <f>COUNT(E8:I8)</f>
        <v>4</v>
      </c>
      <c r="K8" s="43">
        <f>STDEVA(E8:I8)/(SUM(E8:I8)/COUNTIF(E8:I8,"&gt;0"))</f>
        <v>0.1738404765166516</v>
      </c>
      <c r="L8" s="115">
        <f>1/J8*(SUM(E8:I8))</f>
        <v>80.19</v>
      </c>
      <c r="M8" s="7">
        <v>78.599999999999994</v>
      </c>
      <c r="N8" s="59">
        <v>78.540000000000006</v>
      </c>
      <c r="O8" s="150">
        <v>80.98</v>
      </c>
      <c r="P8" s="25">
        <f>L8</f>
        <v>80.19</v>
      </c>
    </row>
    <row r="9" spans="1:16" ht="12.75" x14ac:dyDescent="0.2">
      <c r="A9" s="8"/>
      <c r="B9" s="8"/>
      <c r="C9" s="8"/>
      <c r="D9" s="8"/>
    </row>
    <row r="10" spans="1:16" ht="12.75" x14ac:dyDescent="0.2">
      <c r="A10" s="8"/>
      <c r="B10" s="8"/>
      <c r="C10" s="8"/>
      <c r="D10" s="8"/>
    </row>
    <row r="11" spans="1:16" ht="12.75" x14ac:dyDescent="0.2">
      <c r="A11" s="8"/>
      <c r="B11" s="8"/>
      <c r="C11" s="8"/>
      <c r="D11" s="8"/>
    </row>
  </sheetData>
  <mergeCells count="11">
    <mergeCell ref="P3:P4"/>
    <mergeCell ref="A1:P1"/>
    <mergeCell ref="A3:A4"/>
    <mergeCell ref="B3:B4"/>
    <mergeCell ref="C3:C4"/>
    <mergeCell ref="D3:D4"/>
    <mergeCell ref="E3:I3"/>
    <mergeCell ref="J3:J4"/>
    <mergeCell ref="K3:K4"/>
    <mergeCell ref="L3:L4"/>
    <mergeCell ref="M3:O3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zoomScaleNormal="100" workbookViewId="0">
      <selection activeCell="O12" sqref="O12:O13"/>
    </sheetView>
  </sheetViews>
  <sheetFormatPr defaultColWidth="9.1171875" defaultRowHeight="12.7" x14ac:dyDescent="0.4"/>
  <cols>
    <col min="1" max="1" width="14.1171875" style="1" customWidth="1"/>
    <col min="2" max="2" width="9.1171875" style="1"/>
    <col min="3" max="3" width="31.703125" style="1" customWidth="1"/>
    <col min="4" max="4" width="18.703125" style="1" customWidth="1"/>
    <col min="5" max="7" width="10.703125" style="1" customWidth="1"/>
    <col min="8" max="8" width="10.703125" style="66" customWidth="1"/>
    <col min="9" max="10" width="9.1171875" style="1"/>
    <col min="11" max="11" width="9" style="1" customWidth="1"/>
    <col min="12" max="14" width="9.29296875" style="8" hidden="1" customWidth="1"/>
    <col min="15" max="15" width="14.41015625" style="8" customWidth="1"/>
    <col min="16" max="16384" width="9.1171875" style="1"/>
  </cols>
  <sheetData>
    <row r="1" spans="1:15" x14ac:dyDescent="0.4">
      <c r="A1" s="200" t="s">
        <v>406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3" spans="1:15" s="8" customFormat="1" ht="12.75" customHeight="1" x14ac:dyDescent="0.4">
      <c r="A3" s="194" t="s">
        <v>0</v>
      </c>
      <c r="B3" s="194" t="s">
        <v>1</v>
      </c>
      <c r="C3" s="194" t="s">
        <v>2</v>
      </c>
      <c r="D3" s="194" t="s">
        <v>3</v>
      </c>
      <c r="E3" s="194" t="s">
        <v>6</v>
      </c>
      <c r="F3" s="194"/>
      <c r="G3" s="194"/>
      <c r="H3" s="194"/>
      <c r="I3" s="194" t="s">
        <v>4</v>
      </c>
      <c r="J3" s="194" t="s">
        <v>5</v>
      </c>
      <c r="K3" s="201" t="s">
        <v>347</v>
      </c>
      <c r="L3" s="204" t="s">
        <v>437</v>
      </c>
      <c r="M3" s="202"/>
      <c r="N3" s="203"/>
      <c r="O3" s="194" t="s">
        <v>401</v>
      </c>
    </row>
    <row r="4" spans="1:15" s="8" customFormat="1" ht="50.7" x14ac:dyDescent="0.4">
      <c r="A4" s="194"/>
      <c r="B4" s="194"/>
      <c r="C4" s="194"/>
      <c r="D4" s="194"/>
      <c r="E4" s="90" t="s">
        <v>424</v>
      </c>
      <c r="F4" s="90" t="s">
        <v>354</v>
      </c>
      <c r="G4" s="106" t="s">
        <v>363</v>
      </c>
      <c r="H4" s="88" t="s">
        <v>435</v>
      </c>
      <c r="I4" s="194"/>
      <c r="J4" s="194"/>
      <c r="K4" s="201"/>
      <c r="L4" s="10" t="s">
        <v>10</v>
      </c>
      <c r="M4" s="10" t="s">
        <v>349</v>
      </c>
      <c r="N4" s="10" t="s">
        <v>392</v>
      </c>
      <c r="O4" s="194"/>
    </row>
    <row r="5" spans="1:15" s="21" customFormat="1" ht="94.5" customHeight="1" x14ac:dyDescent="0.5">
      <c r="A5" s="2" t="s">
        <v>120</v>
      </c>
      <c r="B5" s="2" t="s">
        <v>121</v>
      </c>
      <c r="C5" s="2" t="s">
        <v>126</v>
      </c>
      <c r="D5" s="2" t="s">
        <v>124</v>
      </c>
      <c r="E5" s="100">
        <v>62</v>
      </c>
      <c r="F5" s="100">
        <v>92</v>
      </c>
      <c r="G5" s="100">
        <v>88</v>
      </c>
      <c r="H5" s="89">
        <v>83.76</v>
      </c>
      <c r="I5" s="42">
        <f>COUNT(E5:H5)</f>
        <v>4</v>
      </c>
      <c r="J5" s="43">
        <f>STDEVA(E5:H5)/(SUM(E5:H5)/COUNTIF(E5:H5,"&gt;0"))</f>
        <v>0.16441046162398307</v>
      </c>
      <c r="K5" s="115">
        <f>1/I5*(SUM(E5:H5))</f>
        <v>81.44</v>
      </c>
      <c r="L5" s="7">
        <v>79</v>
      </c>
      <c r="M5" s="58">
        <v>79.790000000000006</v>
      </c>
      <c r="N5" s="149">
        <v>79.680000000000007</v>
      </c>
      <c r="O5" s="25">
        <f>K5</f>
        <v>81.44</v>
      </c>
    </row>
    <row r="6" spans="1:15" ht="12.75" x14ac:dyDescent="0.2">
      <c r="A6" s="8"/>
      <c r="B6" s="8"/>
      <c r="C6" s="8"/>
      <c r="D6" s="8"/>
    </row>
    <row r="7" spans="1:15" ht="12.75" x14ac:dyDescent="0.2">
      <c r="A7" s="8"/>
      <c r="B7" s="8"/>
      <c r="C7" s="8"/>
      <c r="D7" s="8"/>
    </row>
    <row r="8" spans="1:15" ht="12.75" x14ac:dyDescent="0.2">
      <c r="A8" s="8"/>
      <c r="B8" s="8"/>
      <c r="C8" s="8"/>
      <c r="D8" s="8"/>
    </row>
    <row r="9" spans="1:15" ht="12.75" x14ac:dyDescent="0.2">
      <c r="A9" s="8"/>
      <c r="B9" s="8"/>
      <c r="C9" s="8"/>
      <c r="D9" s="8"/>
    </row>
  </sheetData>
  <mergeCells count="11">
    <mergeCell ref="O3:O4"/>
    <mergeCell ref="A1:O1"/>
    <mergeCell ref="A3:A4"/>
    <mergeCell ref="B3:B4"/>
    <mergeCell ref="C3:C4"/>
    <mergeCell ref="D3:D4"/>
    <mergeCell ref="E3:H3"/>
    <mergeCell ref="I3:I4"/>
    <mergeCell ref="J3:J4"/>
    <mergeCell ref="K3:K4"/>
    <mergeCell ref="L3:N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zoomScale="85" zoomScaleNormal="85" workbookViewId="0">
      <selection activeCell="R12" sqref="R12"/>
    </sheetView>
  </sheetViews>
  <sheetFormatPr defaultColWidth="9.1171875" defaultRowHeight="12.7" x14ac:dyDescent="0.5"/>
  <cols>
    <col min="1" max="1" width="15.1171875" style="27" customWidth="1"/>
    <col min="2" max="2" width="9.1171875" style="27"/>
    <col min="3" max="4" width="31.703125" style="27" customWidth="1"/>
    <col min="5" max="8" width="10.703125" style="27" customWidth="1"/>
    <col min="9" max="10" width="9.1171875" style="27"/>
    <col min="11" max="11" width="11.5859375" style="27" customWidth="1"/>
    <col min="12" max="12" width="0.29296875" style="33" hidden="1" customWidth="1"/>
    <col min="13" max="14" width="10.29296875" style="33" hidden="1" customWidth="1"/>
    <col min="15" max="15" width="15.5859375" style="33" customWidth="1"/>
    <col min="16" max="16384" width="9.1171875" style="27"/>
  </cols>
  <sheetData>
    <row r="1" spans="1:15" x14ac:dyDescent="0.5">
      <c r="A1" s="206" t="s">
        <v>407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3" spans="1:15" s="75" customFormat="1" ht="12.75" customHeight="1" x14ac:dyDescent="0.5">
      <c r="A3" s="194" t="s">
        <v>0</v>
      </c>
      <c r="B3" s="194" t="s">
        <v>1</v>
      </c>
      <c r="C3" s="194" t="s">
        <v>2</v>
      </c>
      <c r="D3" s="194" t="s">
        <v>3</v>
      </c>
      <c r="E3" s="194"/>
      <c r="F3" s="194"/>
      <c r="G3" s="194"/>
      <c r="H3" s="194"/>
      <c r="I3" s="194" t="s">
        <v>4</v>
      </c>
      <c r="J3" s="194" t="s">
        <v>5</v>
      </c>
      <c r="K3" s="201" t="s">
        <v>347</v>
      </c>
      <c r="L3" s="204" t="s">
        <v>437</v>
      </c>
      <c r="M3" s="202"/>
      <c r="N3" s="203"/>
      <c r="O3" s="194" t="s">
        <v>401</v>
      </c>
    </row>
    <row r="4" spans="1:15" s="75" customFormat="1" ht="152" x14ac:dyDescent="0.5">
      <c r="A4" s="194"/>
      <c r="B4" s="194"/>
      <c r="C4" s="194"/>
      <c r="D4" s="194"/>
      <c r="E4" s="102" t="s">
        <v>424</v>
      </c>
      <c r="F4" s="90" t="s">
        <v>354</v>
      </c>
      <c r="G4" s="90" t="s">
        <v>362</v>
      </c>
      <c r="H4" s="90" t="s">
        <v>365</v>
      </c>
      <c r="I4" s="194"/>
      <c r="J4" s="194"/>
      <c r="K4" s="201"/>
      <c r="L4" s="10" t="s">
        <v>10</v>
      </c>
      <c r="M4" s="10" t="s">
        <v>349</v>
      </c>
      <c r="N4" s="10" t="s">
        <v>392</v>
      </c>
      <c r="O4" s="194"/>
    </row>
    <row r="5" spans="1:15" ht="63.35" x14ac:dyDescent="0.5">
      <c r="A5" s="3" t="s">
        <v>127</v>
      </c>
      <c r="B5" s="3" t="s">
        <v>9</v>
      </c>
      <c r="C5" s="2" t="s">
        <v>130</v>
      </c>
      <c r="D5" s="2" t="s">
        <v>134</v>
      </c>
      <c r="E5" s="100">
        <v>65</v>
      </c>
      <c r="F5" s="100">
        <v>90</v>
      </c>
      <c r="G5" s="104"/>
      <c r="H5" s="91">
        <v>74</v>
      </c>
      <c r="I5" s="42">
        <f t="shared" ref="I5:I10" si="0">COUNT(E5:H5)</f>
        <v>3</v>
      </c>
      <c r="J5" s="43">
        <f t="shared" ref="J5:J10" si="1">STDEVA(E5:H5)/(SUM(E5:H5)/COUNTIF(E5:H5,"&gt;0"))</f>
        <v>0.16588139662203158</v>
      </c>
      <c r="K5" s="115">
        <f t="shared" ref="K5:K10" si="2">1/I5*(SUM(E5:H5))</f>
        <v>76.333333333333329</v>
      </c>
      <c r="L5" s="7">
        <v>73.87833333333333</v>
      </c>
      <c r="M5" s="58">
        <v>70.400000000000006</v>
      </c>
      <c r="N5" s="149">
        <v>72.150000000000006</v>
      </c>
      <c r="O5" s="25">
        <f>K5</f>
        <v>76.333333333333329</v>
      </c>
    </row>
    <row r="6" spans="1:15" ht="63.35" x14ac:dyDescent="0.5">
      <c r="A6" s="3" t="s">
        <v>127</v>
      </c>
      <c r="B6" s="3" t="s">
        <v>9</v>
      </c>
      <c r="C6" s="2" t="s">
        <v>131</v>
      </c>
      <c r="D6" s="2" t="s">
        <v>135</v>
      </c>
      <c r="E6" s="100">
        <v>67</v>
      </c>
      <c r="F6" s="100">
        <v>92</v>
      </c>
      <c r="G6" s="105"/>
      <c r="H6" s="91">
        <v>84</v>
      </c>
      <c r="I6" s="42">
        <f t="shared" si="0"/>
        <v>3</v>
      </c>
      <c r="J6" s="43">
        <f t="shared" si="1"/>
        <v>0.15761907820745313</v>
      </c>
      <c r="K6" s="115">
        <f t="shared" si="2"/>
        <v>81</v>
      </c>
      <c r="L6" s="7">
        <v>83.747500000000002</v>
      </c>
      <c r="M6" s="59">
        <v>86.69</v>
      </c>
      <c r="N6" s="150">
        <v>86.83</v>
      </c>
      <c r="O6" s="25">
        <f t="shared" ref="O6:O10" si="3">K6</f>
        <v>81</v>
      </c>
    </row>
    <row r="7" spans="1:15" ht="50.7" x14ac:dyDescent="0.5">
      <c r="A7" s="3" t="s">
        <v>128</v>
      </c>
      <c r="B7" s="3" t="s">
        <v>9</v>
      </c>
      <c r="C7" s="2" t="s">
        <v>132</v>
      </c>
      <c r="D7" s="2" t="s">
        <v>136</v>
      </c>
      <c r="E7" s="100">
        <v>90</v>
      </c>
      <c r="F7" s="100">
        <v>142</v>
      </c>
      <c r="G7" s="105">
        <v>188.8</v>
      </c>
      <c r="H7" s="91">
        <v>126.7</v>
      </c>
      <c r="I7" s="42">
        <f t="shared" si="0"/>
        <v>4</v>
      </c>
      <c r="J7" s="43">
        <f t="shared" si="1"/>
        <v>0.29895677052582537</v>
      </c>
      <c r="K7" s="115">
        <f t="shared" si="2"/>
        <v>136.875</v>
      </c>
      <c r="L7" s="7">
        <v>140.5</v>
      </c>
      <c r="M7" s="59">
        <v>139.59</v>
      </c>
      <c r="N7" s="150">
        <v>141.49</v>
      </c>
      <c r="O7" s="25">
        <f t="shared" si="3"/>
        <v>136.875</v>
      </c>
    </row>
    <row r="8" spans="1:15" ht="50.7" x14ac:dyDescent="0.5">
      <c r="A8" s="3" t="s">
        <v>128</v>
      </c>
      <c r="B8" s="17" t="s">
        <v>9</v>
      </c>
      <c r="C8" s="18" t="s">
        <v>132</v>
      </c>
      <c r="D8" s="18" t="s">
        <v>137</v>
      </c>
      <c r="E8" s="100">
        <v>90</v>
      </c>
      <c r="F8" s="100">
        <v>142</v>
      </c>
      <c r="G8" s="105">
        <v>188.8</v>
      </c>
      <c r="H8" s="91">
        <v>128</v>
      </c>
      <c r="I8" s="42">
        <f t="shared" si="0"/>
        <v>4</v>
      </c>
      <c r="J8" s="43">
        <f t="shared" si="1"/>
        <v>0.29749992657858387</v>
      </c>
      <c r="K8" s="115">
        <f t="shared" si="2"/>
        <v>137.19999999999999</v>
      </c>
      <c r="L8" s="7">
        <v>142.82999999999998</v>
      </c>
      <c r="M8" s="59">
        <v>133.33000000000001</v>
      </c>
      <c r="N8" s="150">
        <v>135</v>
      </c>
      <c r="O8" s="25">
        <f t="shared" si="3"/>
        <v>137.19999999999999</v>
      </c>
    </row>
    <row r="9" spans="1:15" ht="63.35" x14ac:dyDescent="0.5">
      <c r="A9" s="19" t="s">
        <v>129</v>
      </c>
      <c r="B9" s="19" t="s">
        <v>9</v>
      </c>
      <c r="C9" s="2" t="s">
        <v>133</v>
      </c>
      <c r="D9" s="2" t="s">
        <v>136</v>
      </c>
      <c r="E9" s="100">
        <v>80</v>
      </c>
      <c r="F9" s="100">
        <v>105</v>
      </c>
      <c r="G9" s="105"/>
      <c r="H9" s="91">
        <v>114</v>
      </c>
      <c r="I9" s="42">
        <f t="shared" si="0"/>
        <v>3</v>
      </c>
      <c r="J9" s="43">
        <f t="shared" si="1"/>
        <v>0.17675197674546922</v>
      </c>
      <c r="K9" s="115">
        <f t="shared" si="2"/>
        <v>99.666666666666657</v>
      </c>
      <c r="L9" s="7">
        <v>100.33</v>
      </c>
      <c r="M9" s="59">
        <v>92.03</v>
      </c>
      <c r="N9" s="150">
        <v>99.33</v>
      </c>
      <c r="O9" s="25">
        <f t="shared" si="3"/>
        <v>99.666666666666657</v>
      </c>
    </row>
    <row r="10" spans="1:15" ht="63.35" x14ac:dyDescent="0.5">
      <c r="A10" s="19" t="s">
        <v>129</v>
      </c>
      <c r="B10" s="46" t="s">
        <v>9</v>
      </c>
      <c r="C10" s="18" t="s">
        <v>133</v>
      </c>
      <c r="D10" s="2" t="s">
        <v>138</v>
      </c>
      <c r="E10" s="100">
        <v>80</v>
      </c>
      <c r="F10" s="100">
        <v>105</v>
      </c>
      <c r="G10" s="105"/>
      <c r="H10" s="91">
        <v>105</v>
      </c>
      <c r="I10" s="42">
        <f t="shared" si="0"/>
        <v>3</v>
      </c>
      <c r="J10" s="43">
        <f t="shared" si="1"/>
        <v>0.14931472479042066</v>
      </c>
      <c r="K10" s="115">
        <f t="shared" si="2"/>
        <v>96.666666666666657</v>
      </c>
      <c r="L10" s="7">
        <v>96.372500000000002</v>
      </c>
      <c r="M10" s="59">
        <v>93.78</v>
      </c>
      <c r="N10" s="150">
        <v>102.33</v>
      </c>
      <c r="O10" s="25">
        <f t="shared" si="3"/>
        <v>96.666666666666657</v>
      </c>
    </row>
    <row r="11" spans="1:15" ht="12.75" x14ac:dyDescent="0.25">
      <c r="A11" s="33"/>
      <c r="B11" s="33"/>
      <c r="C11" s="33"/>
      <c r="D11" s="33"/>
      <c r="H11" s="69"/>
    </row>
    <row r="12" spans="1:15" ht="12.75" x14ac:dyDescent="0.25">
      <c r="A12" s="33"/>
      <c r="B12" s="33"/>
      <c r="C12" s="33"/>
      <c r="D12" s="33"/>
    </row>
    <row r="13" spans="1:15" ht="12.75" x14ac:dyDescent="0.25">
      <c r="A13" s="33"/>
      <c r="B13" s="33"/>
      <c r="C13" s="33"/>
      <c r="D13" s="33"/>
    </row>
    <row r="14" spans="1:15" ht="12.75" x14ac:dyDescent="0.25">
      <c r="D14" s="45"/>
    </row>
    <row r="15" spans="1:15" ht="12.75" x14ac:dyDescent="0.25">
      <c r="D15" s="45"/>
    </row>
  </sheetData>
  <mergeCells count="11">
    <mergeCell ref="A1:O1"/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N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zoomScale="85" zoomScaleNormal="85" workbookViewId="0">
      <selection activeCell="S6" sqref="S6"/>
    </sheetView>
  </sheetViews>
  <sheetFormatPr defaultColWidth="9.1171875" defaultRowHeight="12.7" x14ac:dyDescent="0.5"/>
  <cols>
    <col min="1" max="1" width="15.1171875" style="27" customWidth="1"/>
    <col min="2" max="2" width="9.1171875" style="27"/>
    <col min="3" max="3" width="24.87890625" style="27" customWidth="1"/>
    <col min="4" max="4" width="19" style="27" customWidth="1"/>
    <col min="5" max="8" width="10.87890625" style="27" customWidth="1"/>
    <col min="9" max="9" width="10.87890625" style="69" customWidth="1"/>
    <col min="10" max="11" width="9.1171875" style="27"/>
    <col min="12" max="12" width="14.1171875" style="27" customWidth="1"/>
    <col min="13" max="13" width="0.1171875" style="33" hidden="1" customWidth="1"/>
    <col min="14" max="15" width="10.5859375" style="33" hidden="1" customWidth="1"/>
    <col min="16" max="16" width="15.5859375" style="33" customWidth="1"/>
    <col min="17" max="16384" width="9.1171875" style="27"/>
  </cols>
  <sheetData>
    <row r="1" spans="1:16" x14ac:dyDescent="0.5">
      <c r="A1" s="206" t="s">
        <v>408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3" spans="1:16" s="75" customFormat="1" ht="12.75" customHeight="1" x14ac:dyDescent="0.5">
      <c r="A3" s="194" t="s">
        <v>0</v>
      </c>
      <c r="B3" s="194" t="s">
        <v>1</v>
      </c>
      <c r="C3" s="194" t="s">
        <v>2</v>
      </c>
      <c r="D3" s="194" t="s">
        <v>3</v>
      </c>
      <c r="E3" s="194"/>
      <c r="F3" s="194"/>
      <c r="G3" s="194"/>
      <c r="H3" s="194"/>
      <c r="I3" s="194"/>
      <c r="J3" s="194" t="s">
        <v>4</v>
      </c>
      <c r="K3" s="194" t="s">
        <v>5</v>
      </c>
      <c r="L3" s="201" t="s">
        <v>347</v>
      </c>
      <c r="M3" s="204" t="s">
        <v>437</v>
      </c>
      <c r="N3" s="202"/>
      <c r="O3" s="203"/>
      <c r="P3" s="194" t="s">
        <v>401</v>
      </c>
    </row>
    <row r="4" spans="1:16" s="75" customFormat="1" ht="152" x14ac:dyDescent="0.5">
      <c r="A4" s="194"/>
      <c r="B4" s="194"/>
      <c r="C4" s="194"/>
      <c r="D4" s="194"/>
      <c r="E4" s="102" t="s">
        <v>424</v>
      </c>
      <c r="F4" s="90" t="s">
        <v>354</v>
      </c>
      <c r="G4" s="90" t="s">
        <v>362</v>
      </c>
      <c r="H4" s="90" t="s">
        <v>364</v>
      </c>
      <c r="I4" s="88" t="s">
        <v>435</v>
      </c>
      <c r="J4" s="194"/>
      <c r="K4" s="194"/>
      <c r="L4" s="201"/>
      <c r="M4" s="10" t="s">
        <v>10</v>
      </c>
      <c r="N4" s="10" t="s">
        <v>349</v>
      </c>
      <c r="O4" s="10" t="s">
        <v>392</v>
      </c>
      <c r="P4" s="194"/>
    </row>
    <row r="5" spans="1:16" s="33" customFormat="1" ht="50.7" x14ac:dyDescent="0.5">
      <c r="A5" s="2" t="s">
        <v>149</v>
      </c>
      <c r="B5" s="2" t="s">
        <v>9</v>
      </c>
      <c r="C5" s="2" t="s">
        <v>150</v>
      </c>
      <c r="D5" s="2" t="s">
        <v>151</v>
      </c>
      <c r="E5" s="100">
        <v>180</v>
      </c>
      <c r="F5" s="100">
        <v>310</v>
      </c>
      <c r="G5" s="100">
        <v>309.99</v>
      </c>
      <c r="H5" s="100">
        <v>280</v>
      </c>
      <c r="I5" s="89">
        <v>282.83</v>
      </c>
      <c r="J5" s="42">
        <f>COUNT(E5:I5)</f>
        <v>5</v>
      </c>
      <c r="K5" s="43">
        <f>STDEVA(E5:I5)/(SUM(E5:I5)/COUNTIF(E5:I5,"&gt;0"))</f>
        <v>0.19698530923193924</v>
      </c>
      <c r="L5" s="115">
        <f>1/J5*(SUM(E5:I5))</f>
        <v>272.56400000000002</v>
      </c>
      <c r="M5" s="7">
        <v>262</v>
      </c>
      <c r="N5" s="58">
        <v>255.94</v>
      </c>
      <c r="O5" s="149">
        <v>278.64999999999998</v>
      </c>
      <c r="P5" s="25">
        <f>L5</f>
        <v>272.56400000000002</v>
      </c>
    </row>
    <row r="6" spans="1:16" ht="50.7" x14ac:dyDescent="0.5">
      <c r="A6" s="2" t="s">
        <v>149</v>
      </c>
      <c r="B6" s="2" t="s">
        <v>9</v>
      </c>
      <c r="C6" s="2" t="s">
        <v>150</v>
      </c>
      <c r="D6" s="2" t="s">
        <v>152</v>
      </c>
      <c r="E6" s="100">
        <v>170</v>
      </c>
      <c r="F6" s="100">
        <v>310</v>
      </c>
      <c r="G6" s="100">
        <v>320.89999999999998</v>
      </c>
      <c r="H6" s="100">
        <v>259</v>
      </c>
      <c r="I6" s="89">
        <v>282.83</v>
      </c>
      <c r="J6" s="42">
        <f>COUNT(E6:I6)</f>
        <v>5</v>
      </c>
      <c r="K6" s="43">
        <f>STDEVA(E6:I6)/(SUM(E6:I6)/COUNTIF(E6:I6,"&gt;0"))</f>
        <v>0.22393566662248887</v>
      </c>
      <c r="L6" s="115">
        <f>1/J6*(SUM(E6:I6))</f>
        <v>268.54599999999999</v>
      </c>
      <c r="M6" s="7">
        <v>270</v>
      </c>
      <c r="N6" s="59">
        <v>265.44</v>
      </c>
      <c r="O6" s="150">
        <v>260.75</v>
      </c>
      <c r="P6" s="25">
        <f>L6</f>
        <v>268.54599999999999</v>
      </c>
    </row>
    <row r="7" spans="1:16" ht="12.75" x14ac:dyDescent="0.25">
      <c r="A7" s="33"/>
      <c r="B7" s="33"/>
      <c r="C7" s="33"/>
      <c r="D7" s="33"/>
      <c r="E7" s="33"/>
      <c r="F7" s="33"/>
      <c r="G7" s="33"/>
      <c r="H7" s="33"/>
      <c r="I7" s="70"/>
      <c r="J7" s="33"/>
      <c r="K7" s="33"/>
      <c r="L7" s="33"/>
    </row>
    <row r="8" spans="1:16" ht="12.75" x14ac:dyDescent="0.25">
      <c r="A8" s="33"/>
      <c r="B8" s="33"/>
      <c r="C8" s="33"/>
      <c r="D8" s="33"/>
    </row>
    <row r="9" spans="1:16" ht="12.75" x14ac:dyDescent="0.25">
      <c r="A9" s="33"/>
      <c r="B9" s="33"/>
      <c r="C9" s="33"/>
      <c r="D9" s="33"/>
    </row>
  </sheetData>
  <mergeCells count="11">
    <mergeCell ref="A1:P1"/>
    <mergeCell ref="P3:P4"/>
    <mergeCell ref="A3:A4"/>
    <mergeCell ref="B3:B4"/>
    <mergeCell ref="C3:C4"/>
    <mergeCell ref="D3:D4"/>
    <mergeCell ref="E3:I3"/>
    <mergeCell ref="J3:J4"/>
    <mergeCell ref="K3:K4"/>
    <mergeCell ref="L3:L4"/>
    <mergeCell ref="M3:O3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zoomScaleNormal="100" workbookViewId="0">
      <selection activeCell="S6" sqref="S6"/>
    </sheetView>
  </sheetViews>
  <sheetFormatPr defaultColWidth="9.1171875" defaultRowHeight="12.7" x14ac:dyDescent="0.5"/>
  <cols>
    <col min="1" max="1" width="15.1171875" style="27" customWidth="1"/>
    <col min="2" max="2" width="9.1171875" style="27"/>
    <col min="3" max="3" width="26.5859375" style="27" customWidth="1"/>
    <col min="4" max="4" width="13.5859375" style="27" customWidth="1"/>
    <col min="5" max="7" width="10.703125" style="27" customWidth="1"/>
    <col min="8" max="8" width="10.703125" style="69" customWidth="1"/>
    <col min="9" max="9" width="11" style="27" customWidth="1"/>
    <col min="10" max="10" width="9.1171875" style="27"/>
    <col min="11" max="11" width="10.29296875" style="27" customWidth="1"/>
    <col min="12" max="12" width="0.5859375" style="33" hidden="1" customWidth="1"/>
    <col min="13" max="13" width="9.29296875" style="33" hidden="1" customWidth="1"/>
    <col min="14" max="14" width="0.1171875" style="33" hidden="1" customWidth="1"/>
    <col min="15" max="15" width="15.5859375" style="33" customWidth="1"/>
    <col min="16" max="16384" width="9.1171875" style="27"/>
  </cols>
  <sheetData>
    <row r="1" spans="1:15" x14ac:dyDescent="0.5">
      <c r="A1" s="206" t="s">
        <v>409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3" spans="1:15" s="75" customFormat="1" ht="12.75" customHeight="1" x14ac:dyDescent="0.5">
      <c r="A3" s="194" t="s">
        <v>0</v>
      </c>
      <c r="B3" s="194" t="s">
        <v>1</v>
      </c>
      <c r="C3" s="194" t="s">
        <v>2</v>
      </c>
      <c r="D3" s="194" t="s">
        <v>3</v>
      </c>
      <c r="E3" s="194"/>
      <c r="F3" s="194"/>
      <c r="G3" s="194"/>
      <c r="H3" s="194"/>
      <c r="I3" s="194" t="s">
        <v>4</v>
      </c>
      <c r="J3" s="194" t="s">
        <v>5</v>
      </c>
      <c r="K3" s="201" t="s">
        <v>348</v>
      </c>
      <c r="L3" s="204" t="s">
        <v>437</v>
      </c>
      <c r="M3" s="202"/>
      <c r="N3" s="203"/>
      <c r="O3" s="194" t="s">
        <v>401</v>
      </c>
    </row>
    <row r="4" spans="1:15" s="75" customFormat="1" ht="53.25" customHeight="1" x14ac:dyDescent="0.5">
      <c r="A4" s="194"/>
      <c r="B4" s="194"/>
      <c r="C4" s="194"/>
      <c r="D4" s="194"/>
      <c r="E4" s="90" t="s">
        <v>354</v>
      </c>
      <c r="F4" s="90" t="s">
        <v>362</v>
      </c>
      <c r="G4" s="90" t="s">
        <v>363</v>
      </c>
      <c r="H4" s="88" t="s">
        <v>435</v>
      </c>
      <c r="I4" s="194"/>
      <c r="J4" s="194"/>
      <c r="K4" s="201"/>
      <c r="L4" s="10" t="s">
        <v>10</v>
      </c>
      <c r="M4" s="10" t="s">
        <v>349</v>
      </c>
      <c r="N4" s="10" t="s">
        <v>392</v>
      </c>
      <c r="O4" s="194"/>
    </row>
    <row r="5" spans="1:15" ht="76.5" customHeight="1" x14ac:dyDescent="0.5">
      <c r="A5" s="2" t="s">
        <v>153</v>
      </c>
      <c r="B5" s="18" t="s">
        <v>9</v>
      </c>
      <c r="C5" s="18" t="s">
        <v>154</v>
      </c>
      <c r="D5" s="22" t="s">
        <v>155</v>
      </c>
      <c r="E5" s="104">
        <v>380</v>
      </c>
      <c r="F5" s="104">
        <v>390.9</v>
      </c>
      <c r="G5" s="100">
        <v>369.9</v>
      </c>
      <c r="H5" s="89">
        <v>391.2</v>
      </c>
      <c r="I5" s="42">
        <f>COUNT(E5:H5)</f>
        <v>4</v>
      </c>
      <c r="J5" s="43">
        <f>STDEVA(E5:H5)/(SUM(E5:H5)/COUNTIF(E5:H5,"&gt;0"))</f>
        <v>2.6552382321491784E-2</v>
      </c>
      <c r="K5" s="115">
        <f>1/I5*(SUM(E5:H5))</f>
        <v>383</v>
      </c>
      <c r="L5" s="7">
        <v>335</v>
      </c>
      <c r="M5" s="58">
        <v>337.5</v>
      </c>
      <c r="N5" s="149">
        <v>371.18</v>
      </c>
      <c r="O5" s="25">
        <f>K5</f>
        <v>383</v>
      </c>
    </row>
    <row r="6" spans="1:15" ht="76.5" customHeight="1" x14ac:dyDescent="0.5">
      <c r="A6" s="2" t="s">
        <v>153</v>
      </c>
      <c r="B6" s="2" t="s">
        <v>9</v>
      </c>
      <c r="C6" s="2" t="s">
        <v>154</v>
      </c>
      <c r="D6" s="2" t="s">
        <v>156</v>
      </c>
      <c r="E6" s="105">
        <v>400</v>
      </c>
      <c r="F6" s="105">
        <v>416.6</v>
      </c>
      <c r="G6" s="100">
        <v>380</v>
      </c>
      <c r="H6" s="89">
        <v>391.2</v>
      </c>
      <c r="I6" s="42">
        <f>COUNT(E6:H6)</f>
        <v>4</v>
      </c>
      <c r="J6" s="43">
        <f>STDEVA(E6:H6)/(SUM(E6:H6)/COUNTIF(E6:H6,"&gt;0"))</f>
        <v>3.8913149246275994E-2</v>
      </c>
      <c r="K6" s="115">
        <f>1/I6*(SUM(E6:H6))</f>
        <v>396.95</v>
      </c>
      <c r="L6" s="7">
        <v>341.6</v>
      </c>
      <c r="M6" s="59">
        <v>362.27</v>
      </c>
      <c r="N6" s="150">
        <v>392.03</v>
      </c>
      <c r="O6" s="25">
        <f>K6</f>
        <v>396.95</v>
      </c>
    </row>
    <row r="7" spans="1:15" ht="12.75" x14ac:dyDescent="0.25">
      <c r="A7" s="33"/>
      <c r="B7" s="33"/>
      <c r="C7" s="33"/>
      <c r="D7" s="33"/>
    </row>
    <row r="8" spans="1:15" ht="12.75" x14ac:dyDescent="0.25">
      <c r="A8" s="33"/>
      <c r="B8" s="33"/>
      <c r="C8" s="33"/>
      <c r="D8" s="33"/>
    </row>
    <row r="9" spans="1:15" ht="12.75" x14ac:dyDescent="0.25">
      <c r="A9" s="33"/>
      <c r="B9" s="33"/>
      <c r="C9" s="33"/>
      <c r="D9" s="33"/>
    </row>
  </sheetData>
  <mergeCells count="11">
    <mergeCell ref="A1:O1"/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N3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zoomScale="85" zoomScaleNormal="85" workbookViewId="0">
      <selection activeCell="S6" sqref="S6"/>
    </sheetView>
  </sheetViews>
  <sheetFormatPr defaultColWidth="9.1171875" defaultRowHeight="12.7" x14ac:dyDescent="0.5"/>
  <cols>
    <col min="1" max="1" width="15.1171875" style="27" customWidth="1"/>
    <col min="2" max="2" width="9.1171875" style="27"/>
    <col min="3" max="3" width="26.5859375" style="27" customWidth="1"/>
    <col min="4" max="4" width="16.1171875" style="27" customWidth="1"/>
    <col min="5" max="8" width="10.87890625" style="27" customWidth="1"/>
    <col min="9" max="9" width="10.87890625" style="69" customWidth="1"/>
    <col min="10" max="11" width="9.1171875" style="27"/>
    <col min="12" max="12" width="14.41015625" style="27" customWidth="1"/>
    <col min="13" max="15" width="10.5859375" style="33" hidden="1" customWidth="1"/>
    <col min="16" max="16" width="15.5859375" style="33" customWidth="1"/>
    <col min="17" max="16384" width="9.1171875" style="27"/>
  </cols>
  <sheetData>
    <row r="1" spans="1:16" x14ac:dyDescent="0.5">
      <c r="A1" s="206" t="s">
        <v>410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3" spans="1:16" s="75" customFormat="1" ht="12.75" customHeight="1" x14ac:dyDescent="0.5">
      <c r="A3" s="194" t="s">
        <v>0</v>
      </c>
      <c r="B3" s="194" t="s">
        <v>1</v>
      </c>
      <c r="C3" s="194" t="s">
        <v>2</v>
      </c>
      <c r="D3" s="194" t="s">
        <v>3</v>
      </c>
      <c r="E3" s="194"/>
      <c r="F3" s="194"/>
      <c r="G3" s="194"/>
      <c r="H3" s="194"/>
      <c r="I3" s="194"/>
      <c r="J3" s="194" t="s">
        <v>4</v>
      </c>
      <c r="K3" s="194" t="s">
        <v>5</v>
      </c>
      <c r="L3" s="201" t="s">
        <v>348</v>
      </c>
      <c r="M3" s="204" t="s">
        <v>437</v>
      </c>
      <c r="N3" s="202"/>
      <c r="O3" s="203"/>
      <c r="P3" s="194" t="s">
        <v>401</v>
      </c>
    </row>
    <row r="4" spans="1:16" s="75" customFormat="1" ht="50.7" x14ac:dyDescent="0.5">
      <c r="A4" s="194"/>
      <c r="B4" s="194"/>
      <c r="C4" s="194"/>
      <c r="D4" s="194"/>
      <c r="E4" s="102" t="s">
        <v>424</v>
      </c>
      <c r="F4" s="90" t="s">
        <v>354</v>
      </c>
      <c r="G4" s="90" t="s">
        <v>364</v>
      </c>
      <c r="H4" s="90" t="s">
        <v>363</v>
      </c>
      <c r="I4" s="88" t="s">
        <v>435</v>
      </c>
      <c r="J4" s="194"/>
      <c r="K4" s="194"/>
      <c r="L4" s="201"/>
      <c r="M4" s="10" t="s">
        <v>10</v>
      </c>
      <c r="N4" s="10" t="s">
        <v>349</v>
      </c>
      <c r="O4" s="10" t="s">
        <v>392</v>
      </c>
      <c r="P4" s="194"/>
    </row>
    <row r="5" spans="1:16" ht="88.7" x14ac:dyDescent="0.5">
      <c r="A5" s="11" t="s">
        <v>157</v>
      </c>
      <c r="B5" s="11" t="s">
        <v>9</v>
      </c>
      <c r="C5" s="11" t="s">
        <v>160</v>
      </c>
      <c r="D5" s="2" t="s">
        <v>158</v>
      </c>
      <c r="E5" s="100">
        <v>430</v>
      </c>
      <c r="F5" s="100">
        <v>950</v>
      </c>
      <c r="G5" s="104"/>
      <c r="H5" s="100">
        <v>805</v>
      </c>
      <c r="I5" s="89">
        <v>957.23</v>
      </c>
      <c r="J5" s="42">
        <f>COUNT(E5:I5)</f>
        <v>4</v>
      </c>
      <c r="K5" s="43">
        <f>STDEVA(E5:I5)/(SUM(E5:I5)/COUNTIF(E5:I5,"&gt;0"))</f>
        <v>0.31467102722820095</v>
      </c>
      <c r="L5" s="115">
        <f>1/J5*(SUM(E5:I5))</f>
        <v>785.5575</v>
      </c>
      <c r="M5" s="7">
        <v>765.98333333333323</v>
      </c>
      <c r="N5" s="58">
        <v>775.81</v>
      </c>
      <c r="O5" s="149">
        <v>787.98</v>
      </c>
      <c r="P5" s="25">
        <f>L5</f>
        <v>785.5575</v>
      </c>
    </row>
    <row r="6" spans="1:16" ht="88.7" x14ac:dyDescent="0.5">
      <c r="A6" s="11" t="s">
        <v>157</v>
      </c>
      <c r="B6" s="12" t="s">
        <v>9</v>
      </c>
      <c r="C6" s="12" t="s">
        <v>161</v>
      </c>
      <c r="D6" s="18" t="s">
        <v>159</v>
      </c>
      <c r="E6" s="100">
        <v>400</v>
      </c>
      <c r="F6" s="100">
        <v>820</v>
      </c>
      <c r="G6" s="105">
        <v>842.44</v>
      </c>
      <c r="H6" s="100">
        <v>780</v>
      </c>
      <c r="I6" s="89">
        <v>957.23</v>
      </c>
      <c r="J6" s="42">
        <f>COUNT(E6:I6)</f>
        <v>5</v>
      </c>
      <c r="K6" s="43">
        <f>STDEVA(E6:I6)/(SUM(E6:I6)/COUNTIF(E6:I6,"&gt;0"))</f>
        <v>0.2785989240537427</v>
      </c>
      <c r="L6" s="115">
        <f>1/J6*(SUM(E6:I6))</f>
        <v>759.93400000000008</v>
      </c>
      <c r="M6" s="7">
        <v>737.5</v>
      </c>
      <c r="N6" s="59">
        <v>743.43</v>
      </c>
      <c r="O6" s="150">
        <v>739.18</v>
      </c>
      <c r="P6" s="25">
        <f>L6</f>
        <v>759.93400000000008</v>
      </c>
    </row>
    <row r="7" spans="1:16" ht="12.75" x14ac:dyDescent="0.25">
      <c r="A7" s="33"/>
      <c r="B7" s="33"/>
      <c r="C7" s="33"/>
      <c r="D7" s="33"/>
    </row>
    <row r="8" spans="1:16" ht="12.75" x14ac:dyDescent="0.25">
      <c r="A8" s="33"/>
      <c r="B8" s="33"/>
      <c r="C8" s="33"/>
      <c r="D8" s="33"/>
    </row>
    <row r="9" spans="1:16" ht="12.75" x14ac:dyDescent="0.25">
      <c r="A9" s="33"/>
      <c r="B9" s="33"/>
      <c r="C9" s="33"/>
      <c r="D9" s="33"/>
    </row>
  </sheetData>
  <mergeCells count="11">
    <mergeCell ref="A1:P1"/>
    <mergeCell ref="P3:P4"/>
    <mergeCell ref="A3:A4"/>
    <mergeCell ref="B3:B4"/>
    <mergeCell ref="C3:C4"/>
    <mergeCell ref="D3:D4"/>
    <mergeCell ref="E3:I3"/>
    <mergeCell ref="J3:J4"/>
    <mergeCell ref="K3:K4"/>
    <mergeCell ref="L3:L4"/>
    <mergeCell ref="M3:O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zoomScaleNormal="100" workbookViewId="0">
      <selection activeCell="V38" sqref="V38"/>
    </sheetView>
  </sheetViews>
  <sheetFormatPr defaultColWidth="9.1171875" defaultRowHeight="12.7" x14ac:dyDescent="0.5"/>
  <cols>
    <col min="1" max="1" width="15.1171875" style="27" customWidth="1"/>
    <col min="2" max="2" width="9.1171875" style="27"/>
    <col min="3" max="3" width="26.5859375" style="27" customWidth="1"/>
    <col min="4" max="4" width="13.703125" style="27" customWidth="1"/>
    <col min="5" max="8" width="10.703125" style="27" customWidth="1"/>
    <col min="9" max="9" width="10.703125" style="69" customWidth="1"/>
    <col min="10" max="11" width="9.1171875" style="27"/>
    <col min="12" max="12" width="11.5859375" style="27" customWidth="1"/>
    <col min="13" max="13" width="0.29296875" style="33" hidden="1" customWidth="1"/>
    <col min="14" max="15" width="10.1171875" style="33" hidden="1" customWidth="1"/>
    <col min="16" max="16" width="15.5859375" style="33" customWidth="1"/>
    <col min="17" max="16384" width="9.1171875" style="27"/>
  </cols>
  <sheetData>
    <row r="1" spans="1:16" x14ac:dyDescent="0.5">
      <c r="A1" s="206" t="s">
        <v>411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3" spans="1:16" s="75" customFormat="1" ht="12.75" customHeight="1" x14ac:dyDescent="0.5">
      <c r="A3" s="194" t="s">
        <v>0</v>
      </c>
      <c r="B3" s="194" t="s">
        <v>1</v>
      </c>
      <c r="C3" s="194" t="s">
        <v>2</v>
      </c>
      <c r="D3" s="194" t="s">
        <v>3</v>
      </c>
      <c r="E3" s="194" t="s">
        <v>6</v>
      </c>
      <c r="F3" s="194"/>
      <c r="G3" s="194"/>
      <c r="H3" s="194"/>
      <c r="I3" s="194"/>
      <c r="J3" s="194" t="s">
        <v>4</v>
      </c>
      <c r="K3" s="194" t="s">
        <v>5</v>
      </c>
      <c r="L3" s="201" t="s">
        <v>347</v>
      </c>
      <c r="M3" s="204" t="s">
        <v>437</v>
      </c>
      <c r="N3" s="202"/>
      <c r="O3" s="203"/>
      <c r="P3" s="194" t="s">
        <v>401</v>
      </c>
    </row>
    <row r="4" spans="1:16" s="75" customFormat="1" ht="38.25" customHeight="1" x14ac:dyDescent="0.5">
      <c r="A4" s="194"/>
      <c r="B4" s="194"/>
      <c r="C4" s="194"/>
      <c r="D4" s="194"/>
      <c r="E4" s="90" t="s">
        <v>424</v>
      </c>
      <c r="F4" s="90" t="s">
        <v>354</v>
      </c>
      <c r="G4" s="90" t="s">
        <v>362</v>
      </c>
      <c r="H4" s="90" t="s">
        <v>363</v>
      </c>
      <c r="I4" s="88" t="s">
        <v>435</v>
      </c>
      <c r="J4" s="194"/>
      <c r="K4" s="194"/>
      <c r="L4" s="201"/>
      <c r="M4" s="10" t="s">
        <v>10</v>
      </c>
      <c r="N4" s="10" t="s">
        <v>349</v>
      </c>
      <c r="O4" s="10" t="s">
        <v>392</v>
      </c>
      <c r="P4" s="194"/>
    </row>
    <row r="5" spans="1:16" ht="122.25" customHeight="1" x14ac:dyDescent="0.5">
      <c r="A5" s="73" t="s">
        <v>162</v>
      </c>
      <c r="B5" s="47" t="s">
        <v>9</v>
      </c>
      <c r="C5" s="23" t="s">
        <v>163</v>
      </c>
      <c r="D5" s="23" t="s">
        <v>155</v>
      </c>
      <c r="E5" s="100">
        <v>440</v>
      </c>
      <c r="F5" s="104">
        <v>720</v>
      </c>
      <c r="G5" s="104">
        <v>799.9</v>
      </c>
      <c r="H5" s="104">
        <v>680.9</v>
      </c>
      <c r="I5" s="89">
        <v>678.88</v>
      </c>
      <c r="J5" s="42">
        <f>COUNT(E5:I5)</f>
        <v>5</v>
      </c>
      <c r="K5" s="43">
        <f>STDEVA(E5:I5)/(SUM(E5:I5)/COUNTIF(E5:I5,"&gt;0"))</f>
        <v>0.20247729598972755</v>
      </c>
      <c r="L5" s="115">
        <f>1/J5*(SUM(E5:I5))</f>
        <v>663.93600000000015</v>
      </c>
      <c r="M5" s="7">
        <v>635.22500000000002</v>
      </c>
      <c r="N5" s="58">
        <v>676.43</v>
      </c>
      <c r="O5" s="149">
        <v>659.8</v>
      </c>
      <c r="P5" s="25">
        <f>L5</f>
        <v>663.93600000000015</v>
      </c>
    </row>
    <row r="6" spans="1:16" ht="12.75" x14ac:dyDescent="0.25">
      <c r="A6" s="33"/>
      <c r="B6" s="33"/>
      <c r="C6" s="33"/>
      <c r="D6" s="33"/>
    </row>
    <row r="7" spans="1:16" ht="12.75" x14ac:dyDescent="0.25">
      <c r="A7" s="33"/>
      <c r="B7" s="33"/>
      <c r="C7" s="33"/>
      <c r="D7" s="33"/>
    </row>
    <row r="8" spans="1:16" ht="12.75" x14ac:dyDescent="0.25">
      <c r="A8" s="33"/>
      <c r="B8" s="33"/>
      <c r="C8" s="33"/>
      <c r="D8" s="33"/>
    </row>
  </sheetData>
  <mergeCells count="11">
    <mergeCell ref="A1:P1"/>
    <mergeCell ref="P3:P4"/>
    <mergeCell ref="A3:A4"/>
    <mergeCell ref="B3:B4"/>
    <mergeCell ref="C3:C4"/>
    <mergeCell ref="D3:D4"/>
    <mergeCell ref="E3:I3"/>
    <mergeCell ref="J3:J4"/>
    <mergeCell ref="K3:K4"/>
    <mergeCell ref="L3:L4"/>
    <mergeCell ref="M3:O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zoomScale="85" zoomScaleNormal="85" workbookViewId="0">
      <selection activeCell="U12" sqref="U12"/>
    </sheetView>
  </sheetViews>
  <sheetFormatPr defaultColWidth="9.1171875" defaultRowHeight="12.7" x14ac:dyDescent="0.5"/>
  <cols>
    <col min="1" max="1" width="18" style="32" customWidth="1"/>
    <col min="2" max="2" width="9.1171875" style="32"/>
    <col min="3" max="3" width="25.5859375" style="32" customWidth="1"/>
    <col min="4" max="4" width="20.29296875" style="32" customWidth="1"/>
    <col min="5" max="10" width="10.87890625" style="32" customWidth="1"/>
    <col min="11" max="12" width="9.1171875" style="32"/>
    <col min="13" max="13" width="14.1171875" style="32" customWidth="1"/>
    <col min="14" max="17" width="10.87890625" style="31" hidden="1" customWidth="1"/>
    <col min="18" max="18" width="15.5859375" style="31" customWidth="1"/>
    <col min="19" max="16384" width="9.1171875" style="32"/>
  </cols>
  <sheetData>
    <row r="1" spans="1:18" x14ac:dyDescent="0.5">
      <c r="A1" s="206" t="s">
        <v>412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3" spans="1:18" s="75" customFormat="1" ht="12.75" customHeight="1" x14ac:dyDescent="0.5">
      <c r="A3" s="194" t="s">
        <v>0</v>
      </c>
      <c r="B3" s="194" t="s">
        <v>1</v>
      </c>
      <c r="C3" s="194" t="s">
        <v>2</v>
      </c>
      <c r="D3" s="194" t="s">
        <v>3</v>
      </c>
      <c r="E3" s="194" t="s">
        <v>6</v>
      </c>
      <c r="F3" s="194"/>
      <c r="G3" s="194"/>
      <c r="H3" s="194"/>
      <c r="I3" s="194"/>
      <c r="J3" s="194"/>
      <c r="K3" s="194" t="s">
        <v>4</v>
      </c>
      <c r="L3" s="194" t="s">
        <v>5</v>
      </c>
      <c r="M3" s="201" t="s">
        <v>348</v>
      </c>
      <c r="N3" s="205" t="s">
        <v>437</v>
      </c>
      <c r="O3" s="205"/>
      <c r="P3" s="205"/>
      <c r="Q3" s="205"/>
      <c r="R3" s="194" t="s">
        <v>401</v>
      </c>
    </row>
    <row r="4" spans="1:18" s="75" customFormat="1" ht="38" x14ac:dyDescent="0.5">
      <c r="A4" s="194"/>
      <c r="B4" s="194"/>
      <c r="C4" s="194"/>
      <c r="D4" s="194"/>
      <c r="E4" s="90" t="s">
        <v>424</v>
      </c>
      <c r="F4" s="90" t="s">
        <v>436</v>
      </c>
      <c r="G4" s="90" t="s">
        <v>432</v>
      </c>
      <c r="H4" s="102" t="s">
        <v>362</v>
      </c>
      <c r="I4" s="102" t="s">
        <v>363</v>
      </c>
      <c r="J4" s="171" t="s">
        <v>364</v>
      </c>
      <c r="K4" s="194"/>
      <c r="L4" s="194"/>
      <c r="M4" s="201"/>
      <c r="N4" s="10" t="s">
        <v>10</v>
      </c>
      <c r="O4" s="10" t="s">
        <v>349</v>
      </c>
      <c r="P4" s="10" t="s">
        <v>392</v>
      </c>
      <c r="Q4" s="10" t="s">
        <v>399</v>
      </c>
      <c r="R4" s="194"/>
    </row>
    <row r="5" spans="1:18" ht="50.7" x14ac:dyDescent="0.5">
      <c r="A5" s="11" t="s">
        <v>164</v>
      </c>
      <c r="B5" s="11" t="s">
        <v>9</v>
      </c>
      <c r="C5" s="11" t="s">
        <v>173</v>
      </c>
      <c r="D5" s="11" t="s">
        <v>165</v>
      </c>
      <c r="E5" s="104">
        <v>170</v>
      </c>
      <c r="F5" s="100">
        <v>185</v>
      </c>
      <c r="G5" s="100">
        <v>160</v>
      </c>
      <c r="H5" s="100"/>
      <c r="I5" s="100"/>
      <c r="J5" s="141"/>
      <c r="K5" s="42">
        <f t="shared" ref="K5:K14" si="0">COUNT(E5:J5)</f>
        <v>3</v>
      </c>
      <c r="L5" s="43">
        <f t="shared" ref="L5:L14" si="1">STDEVA(E5:J5)/(SUM(E5:J5)/COUNTIF(E5:J5,"&gt;0"))</f>
        <v>7.3299363449230576E-2</v>
      </c>
      <c r="M5" s="115">
        <f t="shared" ref="M5:M14" si="2">1/K5*(SUM(E5:J5))</f>
        <v>171.66666666666666</v>
      </c>
      <c r="N5" s="7">
        <v>175</v>
      </c>
      <c r="O5" s="58">
        <v>178.33</v>
      </c>
      <c r="P5" s="149">
        <v>178.75</v>
      </c>
      <c r="Q5" s="149"/>
      <c r="R5" s="25">
        <f>M5</f>
        <v>171.66666666666666</v>
      </c>
    </row>
    <row r="6" spans="1:18" ht="50.7" x14ac:dyDescent="0.5">
      <c r="A6" s="11" t="s">
        <v>166</v>
      </c>
      <c r="B6" s="11" t="s">
        <v>9</v>
      </c>
      <c r="C6" s="11" t="s">
        <v>174</v>
      </c>
      <c r="D6" s="11" t="s">
        <v>165</v>
      </c>
      <c r="E6" s="105">
        <v>210</v>
      </c>
      <c r="F6" s="100">
        <v>310</v>
      </c>
      <c r="G6" s="100"/>
      <c r="H6" s="100"/>
      <c r="I6" s="100">
        <v>289</v>
      </c>
      <c r="J6" s="141">
        <v>359</v>
      </c>
      <c r="K6" s="42">
        <f t="shared" si="0"/>
        <v>4</v>
      </c>
      <c r="L6" s="43">
        <f t="shared" si="1"/>
        <v>0.21245761299096985</v>
      </c>
      <c r="M6" s="115">
        <f t="shared" si="2"/>
        <v>292</v>
      </c>
      <c r="N6" s="7">
        <v>303.33333333333331</v>
      </c>
      <c r="O6" s="58">
        <v>310.06</v>
      </c>
      <c r="P6" s="149">
        <v>310.83</v>
      </c>
      <c r="Q6" s="149"/>
      <c r="R6" s="25">
        <f t="shared" ref="R6:R14" si="3">M6</f>
        <v>292</v>
      </c>
    </row>
    <row r="7" spans="1:18" ht="50.7" x14ac:dyDescent="0.5">
      <c r="A7" s="11" t="s">
        <v>167</v>
      </c>
      <c r="B7" s="11" t="s">
        <v>9</v>
      </c>
      <c r="C7" s="11" t="s">
        <v>175</v>
      </c>
      <c r="D7" s="11" t="s">
        <v>165</v>
      </c>
      <c r="E7" s="105">
        <v>320</v>
      </c>
      <c r="F7" s="100">
        <v>320</v>
      </c>
      <c r="G7" s="100"/>
      <c r="H7" s="100">
        <v>529.9</v>
      </c>
      <c r="I7" s="100">
        <v>400</v>
      </c>
      <c r="J7" s="141">
        <v>480</v>
      </c>
      <c r="K7" s="42">
        <f t="shared" si="0"/>
        <v>5</v>
      </c>
      <c r="L7" s="43">
        <f t="shared" si="1"/>
        <v>0.23003077376060194</v>
      </c>
      <c r="M7" s="115">
        <f t="shared" si="2"/>
        <v>409.98</v>
      </c>
      <c r="N7" s="7">
        <v>364.745</v>
      </c>
      <c r="O7" s="58">
        <v>380</v>
      </c>
      <c r="P7" s="149">
        <v>404.5</v>
      </c>
      <c r="Q7" s="149"/>
      <c r="R7" s="25">
        <f t="shared" si="3"/>
        <v>409.98</v>
      </c>
    </row>
    <row r="8" spans="1:18" ht="50.7" x14ac:dyDescent="0.5">
      <c r="A8" s="11" t="s">
        <v>164</v>
      </c>
      <c r="B8" s="11" t="s">
        <v>9</v>
      </c>
      <c r="C8" s="11" t="s">
        <v>176</v>
      </c>
      <c r="D8" s="11" t="s">
        <v>165</v>
      </c>
      <c r="E8" s="105">
        <v>280</v>
      </c>
      <c r="F8" s="100">
        <v>400</v>
      </c>
      <c r="G8" s="100"/>
      <c r="H8" s="100"/>
      <c r="I8" s="100">
        <v>399</v>
      </c>
      <c r="J8" s="141">
        <v>289</v>
      </c>
      <c r="K8" s="42">
        <f t="shared" si="0"/>
        <v>4</v>
      </c>
      <c r="L8" s="43">
        <f t="shared" si="1"/>
        <v>0.19443894817013216</v>
      </c>
      <c r="M8" s="115">
        <f t="shared" si="2"/>
        <v>342</v>
      </c>
      <c r="N8" s="7">
        <v>356.66666666666663</v>
      </c>
      <c r="O8" s="58">
        <v>347.56</v>
      </c>
      <c r="P8" s="149">
        <v>360.17</v>
      </c>
      <c r="Q8" s="149"/>
      <c r="R8" s="25">
        <f t="shared" si="3"/>
        <v>342</v>
      </c>
    </row>
    <row r="9" spans="1:18" ht="50.7" x14ac:dyDescent="0.5">
      <c r="A9" s="11" t="s">
        <v>167</v>
      </c>
      <c r="B9" s="12" t="s">
        <v>9</v>
      </c>
      <c r="C9" s="12" t="s">
        <v>177</v>
      </c>
      <c r="D9" s="12" t="s">
        <v>165</v>
      </c>
      <c r="E9" s="100"/>
      <c r="F9" s="100">
        <v>1800</v>
      </c>
      <c r="G9" s="100"/>
      <c r="H9" s="100">
        <v>980.8</v>
      </c>
      <c r="I9" s="100">
        <v>1320</v>
      </c>
      <c r="J9" s="141">
        <v>1259</v>
      </c>
      <c r="K9" s="42">
        <f t="shared" si="0"/>
        <v>4</v>
      </c>
      <c r="L9" s="43">
        <f t="shared" si="1"/>
        <v>0.25402805693209901</v>
      </c>
      <c r="M9" s="115">
        <f t="shared" si="2"/>
        <v>1339.95</v>
      </c>
      <c r="N9" s="7">
        <v>1116</v>
      </c>
      <c r="O9" s="58">
        <v>1193.6400000000001</v>
      </c>
      <c r="P9" s="149">
        <v>1310.73</v>
      </c>
      <c r="Q9" s="149"/>
      <c r="R9" s="25">
        <f t="shared" si="3"/>
        <v>1339.95</v>
      </c>
    </row>
    <row r="10" spans="1:18" ht="50.7" x14ac:dyDescent="0.5">
      <c r="A10" s="11" t="s">
        <v>167</v>
      </c>
      <c r="B10" s="12" t="s">
        <v>9</v>
      </c>
      <c r="C10" s="12" t="s">
        <v>178</v>
      </c>
      <c r="D10" s="12" t="s">
        <v>165</v>
      </c>
      <c r="E10" s="107">
        <v>600</v>
      </c>
      <c r="F10" s="107">
        <v>1000</v>
      </c>
      <c r="G10" s="107"/>
      <c r="H10" s="100"/>
      <c r="I10" s="100">
        <v>980</v>
      </c>
      <c r="J10" s="141">
        <v>1200</v>
      </c>
      <c r="K10" s="42">
        <f t="shared" si="0"/>
        <v>4</v>
      </c>
      <c r="L10" s="43">
        <f t="shared" si="1"/>
        <v>0.2651140377299972</v>
      </c>
      <c r="M10" s="115">
        <f t="shared" si="2"/>
        <v>945</v>
      </c>
      <c r="N10" s="7">
        <v>1049.3333333333333</v>
      </c>
      <c r="O10" s="58">
        <v>993.64</v>
      </c>
      <c r="P10" s="149">
        <v>962.25</v>
      </c>
      <c r="Q10" s="149"/>
      <c r="R10" s="25">
        <f t="shared" si="3"/>
        <v>945</v>
      </c>
    </row>
    <row r="11" spans="1:18" ht="63.35" x14ac:dyDescent="0.5">
      <c r="A11" s="11" t="s">
        <v>172</v>
      </c>
      <c r="B11" s="11" t="s">
        <v>9</v>
      </c>
      <c r="C11" s="11" t="s">
        <v>170</v>
      </c>
      <c r="D11" s="11" t="s">
        <v>171</v>
      </c>
      <c r="E11" s="107"/>
      <c r="F11" s="107">
        <v>270</v>
      </c>
      <c r="G11" s="107">
        <v>260</v>
      </c>
      <c r="H11" s="100"/>
      <c r="I11" s="100">
        <v>242</v>
      </c>
      <c r="J11" s="141">
        <v>279</v>
      </c>
      <c r="K11" s="42">
        <f t="shared" si="0"/>
        <v>4</v>
      </c>
      <c r="L11" s="43">
        <f t="shared" si="1"/>
        <v>6.0366807500045069E-2</v>
      </c>
      <c r="M11" s="115">
        <f t="shared" si="2"/>
        <v>262.75</v>
      </c>
      <c r="N11" s="7">
        <v>224.97499999999999</v>
      </c>
      <c r="O11" s="58">
        <v>261.04000000000002</v>
      </c>
      <c r="P11" s="149">
        <v>296.99</v>
      </c>
      <c r="Q11" s="149"/>
      <c r="R11" s="25">
        <f t="shared" si="3"/>
        <v>262.75</v>
      </c>
    </row>
    <row r="12" spans="1:18" ht="38" x14ac:dyDescent="0.5">
      <c r="A12" s="139" t="s">
        <v>389</v>
      </c>
      <c r="B12" s="129" t="s">
        <v>9</v>
      </c>
      <c r="C12" s="129" t="s">
        <v>386</v>
      </c>
      <c r="D12" s="129" t="s">
        <v>165</v>
      </c>
      <c r="E12" s="143">
        <v>300</v>
      </c>
      <c r="F12" s="133">
        <v>600</v>
      </c>
      <c r="G12" s="144"/>
      <c r="H12" s="100"/>
      <c r="I12" s="100">
        <v>530</v>
      </c>
      <c r="J12" s="141">
        <v>690</v>
      </c>
      <c r="K12" s="42">
        <f t="shared" si="0"/>
        <v>4</v>
      </c>
      <c r="L12" s="43">
        <f t="shared" si="1"/>
        <v>0.31459116982137858</v>
      </c>
      <c r="M12" s="115">
        <f t="shared" si="2"/>
        <v>530</v>
      </c>
      <c r="N12" s="183"/>
      <c r="O12" s="183"/>
      <c r="P12" s="183"/>
      <c r="Q12" s="149">
        <v>590</v>
      </c>
      <c r="R12" s="25">
        <f t="shared" si="3"/>
        <v>530</v>
      </c>
    </row>
    <row r="13" spans="1:18" ht="38" x14ac:dyDescent="0.5">
      <c r="A13" s="140" t="s">
        <v>390</v>
      </c>
      <c r="B13" s="145" t="s">
        <v>9</v>
      </c>
      <c r="C13" s="145" t="s">
        <v>387</v>
      </c>
      <c r="D13" s="145" t="s">
        <v>165</v>
      </c>
      <c r="E13" s="143">
        <v>240</v>
      </c>
      <c r="F13" s="142">
        <v>580</v>
      </c>
      <c r="G13" s="146"/>
      <c r="H13" s="100"/>
      <c r="I13" s="100">
        <v>475.9</v>
      </c>
      <c r="J13" s="141">
        <v>530</v>
      </c>
      <c r="K13" s="42">
        <f t="shared" si="0"/>
        <v>4</v>
      </c>
      <c r="L13" s="43">
        <f t="shared" si="1"/>
        <v>0.32958481955230751</v>
      </c>
      <c r="M13" s="115">
        <f t="shared" si="2"/>
        <v>456.47500000000002</v>
      </c>
      <c r="N13" s="183"/>
      <c r="O13" s="183"/>
      <c r="P13" s="183"/>
      <c r="Q13" s="149">
        <v>480</v>
      </c>
      <c r="R13" s="25">
        <f t="shared" si="3"/>
        <v>456.47500000000002</v>
      </c>
    </row>
    <row r="14" spans="1:18" ht="38" x14ac:dyDescent="0.5">
      <c r="A14" s="140" t="s">
        <v>390</v>
      </c>
      <c r="B14" s="145" t="s">
        <v>9</v>
      </c>
      <c r="C14" s="145" t="s">
        <v>388</v>
      </c>
      <c r="D14" s="145" t="s">
        <v>165</v>
      </c>
      <c r="E14" s="143">
        <v>200</v>
      </c>
      <c r="F14" s="142">
        <v>390</v>
      </c>
      <c r="G14" s="146">
        <v>309</v>
      </c>
      <c r="H14" s="100"/>
      <c r="I14" s="100">
        <v>320.5</v>
      </c>
      <c r="J14" s="141"/>
      <c r="K14" s="42">
        <f t="shared" si="0"/>
        <v>4</v>
      </c>
      <c r="L14" s="43">
        <f t="shared" si="1"/>
        <v>0.25761790155129738</v>
      </c>
      <c r="M14" s="115">
        <f t="shared" si="2"/>
        <v>304.875</v>
      </c>
      <c r="N14" s="183"/>
      <c r="O14" s="183"/>
      <c r="P14" s="183"/>
      <c r="Q14" s="149">
        <v>306.67</v>
      </c>
      <c r="R14" s="25">
        <f t="shared" si="3"/>
        <v>304.875</v>
      </c>
    </row>
  </sheetData>
  <mergeCells count="11">
    <mergeCell ref="A1:R1"/>
    <mergeCell ref="R3:R4"/>
    <mergeCell ref="A3:A4"/>
    <mergeCell ref="B3:B4"/>
    <mergeCell ref="C3:C4"/>
    <mergeCell ref="D3:D4"/>
    <mergeCell ref="E3:J3"/>
    <mergeCell ref="K3:K4"/>
    <mergeCell ref="L3:L4"/>
    <mergeCell ref="M3:M4"/>
    <mergeCell ref="N3:Q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zoomScaleNormal="100" workbookViewId="0">
      <selection activeCell="S11" sqref="S11"/>
    </sheetView>
  </sheetViews>
  <sheetFormatPr defaultColWidth="9.1171875" defaultRowHeight="12.7" x14ac:dyDescent="0.5"/>
  <cols>
    <col min="1" max="1" width="18" style="32" customWidth="1"/>
    <col min="2" max="2" width="9.1171875" style="32"/>
    <col min="3" max="3" width="17.5859375" style="32" customWidth="1"/>
    <col min="4" max="4" width="18.29296875" style="32" customWidth="1"/>
    <col min="5" max="10" width="10.703125" style="32" customWidth="1"/>
    <col min="11" max="12" width="9.1171875" style="32"/>
    <col min="13" max="13" width="16.5859375" style="32" customWidth="1"/>
    <col min="14" max="16" width="9.29296875" style="31" hidden="1" customWidth="1"/>
    <col min="17" max="17" width="15.5859375" style="31" customWidth="1"/>
    <col min="18" max="16384" width="9.1171875" style="32"/>
  </cols>
  <sheetData>
    <row r="1" spans="1:17" x14ac:dyDescent="0.5">
      <c r="A1" s="206" t="s">
        <v>413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3" spans="1:17" s="75" customFormat="1" ht="12.75" customHeight="1" x14ac:dyDescent="0.5">
      <c r="A3" s="194" t="s">
        <v>0</v>
      </c>
      <c r="B3" s="194" t="s">
        <v>1</v>
      </c>
      <c r="C3" s="194" t="s">
        <v>2</v>
      </c>
      <c r="D3" s="194" t="s">
        <v>3</v>
      </c>
      <c r="E3" s="194" t="s">
        <v>6</v>
      </c>
      <c r="F3" s="194"/>
      <c r="G3" s="194"/>
      <c r="H3" s="194"/>
      <c r="I3" s="194"/>
      <c r="J3" s="194"/>
      <c r="K3" s="194" t="s">
        <v>4</v>
      </c>
      <c r="L3" s="194" t="s">
        <v>5</v>
      </c>
      <c r="M3" s="201" t="s">
        <v>348</v>
      </c>
      <c r="N3" s="204" t="s">
        <v>437</v>
      </c>
      <c r="O3" s="202"/>
      <c r="P3" s="203"/>
      <c r="Q3" s="194" t="s">
        <v>401</v>
      </c>
    </row>
    <row r="4" spans="1:17" s="75" customFormat="1" ht="38" x14ac:dyDescent="0.5">
      <c r="A4" s="194"/>
      <c r="B4" s="194"/>
      <c r="C4" s="194"/>
      <c r="D4" s="194"/>
      <c r="E4" s="90" t="s">
        <v>424</v>
      </c>
      <c r="F4" s="90" t="s">
        <v>354</v>
      </c>
      <c r="G4" s="161" t="s">
        <v>432</v>
      </c>
      <c r="H4" s="90" t="s">
        <v>363</v>
      </c>
      <c r="I4" s="96" t="s">
        <v>433</v>
      </c>
      <c r="J4" s="96" t="s">
        <v>434</v>
      </c>
      <c r="K4" s="194"/>
      <c r="L4" s="194"/>
      <c r="M4" s="201"/>
      <c r="N4" s="10" t="s">
        <v>10</v>
      </c>
      <c r="O4" s="10" t="s">
        <v>349</v>
      </c>
      <c r="P4" s="10" t="s">
        <v>392</v>
      </c>
      <c r="Q4" s="194"/>
    </row>
    <row r="5" spans="1:17" ht="46.5" customHeight="1" x14ac:dyDescent="0.5">
      <c r="A5" s="2" t="s">
        <v>168</v>
      </c>
      <c r="B5" s="2" t="s">
        <v>9</v>
      </c>
      <c r="C5" s="2" t="s">
        <v>179</v>
      </c>
      <c r="D5" s="2" t="s">
        <v>169</v>
      </c>
      <c r="E5" s="104">
        <v>450</v>
      </c>
      <c r="F5" s="100">
        <v>690</v>
      </c>
      <c r="G5" s="176"/>
      <c r="H5" s="100">
        <v>426</v>
      </c>
      <c r="I5" s="97">
        <v>330</v>
      </c>
      <c r="J5" s="97"/>
      <c r="K5" s="42">
        <f>COUNT(E5:J5)</f>
        <v>4</v>
      </c>
      <c r="L5" s="43">
        <f>STDEVA(E5:J5)/(SUM(E5:J5)/COUNTIF(E5:J5,"&gt;0"))</f>
        <v>0.3228882104592235</v>
      </c>
      <c r="M5" s="115">
        <f>1/K5*(SUM(E5:J5))</f>
        <v>474</v>
      </c>
      <c r="N5" s="7">
        <v>472.38749999999999</v>
      </c>
      <c r="O5" s="58">
        <v>461.5</v>
      </c>
      <c r="P5" s="149">
        <v>492.29</v>
      </c>
      <c r="Q5" s="25">
        <f>M5</f>
        <v>474</v>
      </c>
    </row>
    <row r="6" spans="1:17" ht="46.5" customHeight="1" x14ac:dyDescent="0.5">
      <c r="A6" s="2" t="s">
        <v>168</v>
      </c>
      <c r="B6" s="2" t="s">
        <v>9</v>
      </c>
      <c r="C6" s="2" t="s">
        <v>180</v>
      </c>
      <c r="D6" s="2" t="s">
        <v>169</v>
      </c>
      <c r="E6" s="105">
        <v>330</v>
      </c>
      <c r="F6" s="100">
        <v>600</v>
      </c>
      <c r="G6" s="176"/>
      <c r="H6" s="100"/>
      <c r="I6" s="97"/>
      <c r="J6" s="97">
        <v>486.9</v>
      </c>
      <c r="K6" s="42">
        <f>COUNT(E6:J6)</f>
        <v>3</v>
      </c>
      <c r="L6" s="43">
        <f>STDEVA(E6:J6)/(SUM(E6:J6)/COUNTIF(E6:J6,"&gt;0"))</f>
        <v>0.28708621273176949</v>
      </c>
      <c r="M6" s="115">
        <f>1/K6*(SUM(E6:J6))</f>
        <v>472.3</v>
      </c>
      <c r="N6" s="7">
        <v>503.75</v>
      </c>
      <c r="O6" s="59">
        <v>489.35</v>
      </c>
      <c r="P6" s="150">
        <v>482.35</v>
      </c>
      <c r="Q6" s="25">
        <f t="shared" ref="Q6:Q7" si="0">M6</f>
        <v>472.3</v>
      </c>
    </row>
    <row r="7" spans="1:17" ht="46.5" customHeight="1" x14ac:dyDescent="0.5">
      <c r="A7" s="2" t="s">
        <v>168</v>
      </c>
      <c r="B7" s="2" t="s">
        <v>9</v>
      </c>
      <c r="C7" s="2" t="s">
        <v>181</v>
      </c>
      <c r="D7" s="2" t="s">
        <v>169</v>
      </c>
      <c r="E7" s="105">
        <v>270</v>
      </c>
      <c r="F7" s="100">
        <v>450</v>
      </c>
      <c r="G7" s="176">
        <v>477.75</v>
      </c>
      <c r="H7" s="100">
        <v>421.75</v>
      </c>
      <c r="I7" s="97"/>
      <c r="J7" s="97"/>
      <c r="K7" s="42">
        <f>COUNT(E7:J7)</f>
        <v>4</v>
      </c>
      <c r="L7" s="43">
        <f>STDEVA(E7:J7)/(SUM(E7:J7)/COUNTIF(E7:J7,"&gt;0"))</f>
        <v>0.22915127858895076</v>
      </c>
      <c r="M7" s="115">
        <f>1/K7*(SUM(E7:J7))</f>
        <v>404.875</v>
      </c>
      <c r="N7" s="7">
        <v>424.875</v>
      </c>
      <c r="O7" s="59">
        <v>411.78</v>
      </c>
      <c r="P7" s="150">
        <v>400</v>
      </c>
      <c r="Q7" s="25">
        <f t="shared" si="0"/>
        <v>404.875</v>
      </c>
    </row>
    <row r="8" spans="1:17" ht="12.75" x14ac:dyDescent="0.25">
      <c r="A8" s="31"/>
      <c r="B8" s="31"/>
      <c r="C8" s="31"/>
      <c r="D8" s="31"/>
    </row>
    <row r="9" spans="1:17" ht="12.75" x14ac:dyDescent="0.25">
      <c r="A9" s="31"/>
      <c r="B9" s="31"/>
      <c r="C9" s="31"/>
      <c r="D9" s="31"/>
    </row>
  </sheetData>
  <mergeCells count="11">
    <mergeCell ref="Q3:Q4"/>
    <mergeCell ref="A1:Q1"/>
    <mergeCell ref="A3:A4"/>
    <mergeCell ref="B3:B4"/>
    <mergeCell ref="C3:C4"/>
    <mergeCell ref="D3:D4"/>
    <mergeCell ref="E3:J3"/>
    <mergeCell ref="K3:K4"/>
    <mergeCell ref="L3:L4"/>
    <mergeCell ref="M3:M4"/>
    <mergeCell ref="N3:P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zoomScale="85" zoomScaleNormal="85" workbookViewId="0">
      <selection activeCell="S7" sqref="S7"/>
    </sheetView>
  </sheetViews>
  <sheetFormatPr defaultColWidth="9.1171875" defaultRowHeight="12.7" x14ac:dyDescent="0.5"/>
  <cols>
    <col min="1" max="1" width="18" style="32" customWidth="1"/>
    <col min="2" max="2" width="9.1171875" style="32"/>
    <col min="3" max="3" width="22.703125" style="32" customWidth="1"/>
    <col min="4" max="4" width="18" style="32" customWidth="1"/>
    <col min="5" max="8" width="10.703125" style="32" customWidth="1"/>
    <col min="9" max="9" width="10.703125" style="68" customWidth="1"/>
    <col min="10" max="11" width="9.1171875" style="32"/>
    <col min="12" max="12" width="11.41015625" style="32" customWidth="1"/>
    <col min="13" max="16" width="11.29296875" style="31" hidden="1" customWidth="1"/>
    <col min="17" max="17" width="15.5859375" style="31" customWidth="1"/>
    <col min="18" max="16384" width="9.1171875" style="32"/>
  </cols>
  <sheetData>
    <row r="1" spans="1:17" x14ac:dyDescent="0.5">
      <c r="A1" s="207" t="s">
        <v>414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3" spans="1:17" s="75" customFormat="1" ht="12.75" customHeight="1" x14ac:dyDescent="0.5">
      <c r="A3" s="194" t="s">
        <v>0</v>
      </c>
      <c r="B3" s="194" t="s">
        <v>1</v>
      </c>
      <c r="C3" s="194" t="s">
        <v>2</v>
      </c>
      <c r="D3" s="194" t="s">
        <v>3</v>
      </c>
      <c r="E3" s="194" t="s">
        <v>6</v>
      </c>
      <c r="F3" s="194"/>
      <c r="G3" s="194"/>
      <c r="H3" s="194"/>
      <c r="I3" s="194"/>
      <c r="J3" s="194" t="s">
        <v>4</v>
      </c>
      <c r="K3" s="194" t="s">
        <v>5</v>
      </c>
      <c r="L3" s="201" t="s">
        <v>347</v>
      </c>
      <c r="M3" s="204" t="s">
        <v>437</v>
      </c>
      <c r="N3" s="202"/>
      <c r="O3" s="202"/>
      <c r="P3" s="203"/>
      <c r="Q3" s="194" t="s">
        <v>401</v>
      </c>
    </row>
    <row r="4" spans="1:17" s="75" customFormat="1" ht="50.7" x14ac:dyDescent="0.5">
      <c r="A4" s="194"/>
      <c r="B4" s="194"/>
      <c r="C4" s="194"/>
      <c r="D4" s="194"/>
      <c r="E4" s="90" t="s">
        <v>424</v>
      </c>
      <c r="F4" s="90" t="s">
        <v>354</v>
      </c>
      <c r="G4" s="90" t="s">
        <v>362</v>
      </c>
      <c r="H4" s="90" t="s">
        <v>363</v>
      </c>
      <c r="I4" s="88" t="s">
        <v>435</v>
      </c>
      <c r="J4" s="194"/>
      <c r="K4" s="194"/>
      <c r="L4" s="201"/>
      <c r="M4" s="10" t="s">
        <v>10</v>
      </c>
      <c r="N4" s="10" t="s">
        <v>349</v>
      </c>
      <c r="O4" s="10" t="s">
        <v>392</v>
      </c>
      <c r="P4" s="10" t="s">
        <v>399</v>
      </c>
      <c r="Q4" s="194"/>
    </row>
    <row r="5" spans="1:17" ht="41.25" customHeight="1" x14ac:dyDescent="0.5">
      <c r="A5" s="2" t="s">
        <v>183</v>
      </c>
      <c r="B5" s="2" t="s">
        <v>9</v>
      </c>
      <c r="C5" s="2" t="s">
        <v>184</v>
      </c>
      <c r="D5" s="2" t="s">
        <v>185</v>
      </c>
      <c r="E5" s="104">
        <v>250</v>
      </c>
      <c r="F5" s="100">
        <v>240</v>
      </c>
      <c r="G5" s="100"/>
      <c r="H5" s="100">
        <v>224</v>
      </c>
      <c r="I5" s="89"/>
      <c r="J5" s="42">
        <f t="shared" ref="J5:J10" si="0">COUNT(E5:I5)</f>
        <v>3</v>
      </c>
      <c r="K5" s="43">
        <f t="shared" ref="K5:K10" si="1">STDEVA(E5:I5)/(SUM(E5:I5)/COUNTIF(E5:I5,"&gt;0"))</f>
        <v>5.5104525414302524E-2</v>
      </c>
      <c r="L5" s="115">
        <f t="shared" ref="L5:L10" si="2">1/J5*(SUM(E5:I5))</f>
        <v>238</v>
      </c>
      <c r="M5" s="7">
        <v>219.9975</v>
      </c>
      <c r="N5" s="58">
        <v>206.72</v>
      </c>
      <c r="O5" s="149">
        <v>244.44</v>
      </c>
      <c r="P5" s="154">
        <v>237.25</v>
      </c>
      <c r="Q5" s="25">
        <f>L5</f>
        <v>238</v>
      </c>
    </row>
    <row r="6" spans="1:17" ht="41.25" customHeight="1" x14ac:dyDescent="0.5">
      <c r="A6" s="2" t="s">
        <v>186</v>
      </c>
      <c r="B6" s="2" t="s">
        <v>9</v>
      </c>
      <c r="C6" s="2" t="s">
        <v>187</v>
      </c>
      <c r="D6" s="2" t="s">
        <v>185</v>
      </c>
      <c r="E6" s="105">
        <v>200</v>
      </c>
      <c r="F6" s="100">
        <v>200</v>
      </c>
      <c r="G6" s="100"/>
      <c r="H6" s="100">
        <v>175</v>
      </c>
      <c r="I6" s="89"/>
      <c r="J6" s="42">
        <f t="shared" si="0"/>
        <v>3</v>
      </c>
      <c r="K6" s="43">
        <f t="shared" si="1"/>
        <v>7.5306556850820758E-2</v>
      </c>
      <c r="L6" s="115">
        <f t="shared" si="2"/>
        <v>191.66666666666666</v>
      </c>
      <c r="M6" s="7">
        <v>156.2475</v>
      </c>
      <c r="N6" s="59">
        <v>178.8</v>
      </c>
      <c r="O6" s="150">
        <v>193.33</v>
      </c>
      <c r="P6" s="155">
        <v>190</v>
      </c>
      <c r="Q6" s="25">
        <f t="shared" ref="Q6:Q10" si="3">L6</f>
        <v>191.66666666666666</v>
      </c>
    </row>
    <row r="7" spans="1:17" ht="41.25" customHeight="1" x14ac:dyDescent="0.5">
      <c r="A7" s="2" t="s">
        <v>188</v>
      </c>
      <c r="B7" s="2" t="s">
        <v>9</v>
      </c>
      <c r="C7" s="2" t="s">
        <v>187</v>
      </c>
      <c r="D7" s="2" t="s">
        <v>185</v>
      </c>
      <c r="E7" s="105">
        <v>200</v>
      </c>
      <c r="F7" s="100">
        <v>200</v>
      </c>
      <c r="G7" s="100">
        <v>139.99</v>
      </c>
      <c r="H7" s="100">
        <v>150</v>
      </c>
      <c r="I7" s="89"/>
      <c r="J7" s="42">
        <f t="shared" si="0"/>
        <v>4</v>
      </c>
      <c r="K7" s="43">
        <f t="shared" si="1"/>
        <v>0.18562011138480469</v>
      </c>
      <c r="L7" s="115">
        <f t="shared" si="2"/>
        <v>172.4975</v>
      </c>
      <c r="M7" s="7">
        <v>131.3725</v>
      </c>
      <c r="N7" s="59">
        <v>141.84</v>
      </c>
      <c r="O7" s="150">
        <v>129.28</v>
      </c>
      <c r="P7" s="155">
        <v>170</v>
      </c>
      <c r="Q7" s="25">
        <f t="shared" si="3"/>
        <v>172.4975</v>
      </c>
    </row>
    <row r="8" spans="1:17" ht="41.25" customHeight="1" x14ac:dyDescent="0.5">
      <c r="A8" s="2" t="s">
        <v>189</v>
      </c>
      <c r="B8" s="2" t="s">
        <v>9</v>
      </c>
      <c r="C8" s="2" t="s">
        <v>190</v>
      </c>
      <c r="D8" s="2" t="s">
        <v>185</v>
      </c>
      <c r="E8" s="100"/>
      <c r="F8" s="100">
        <v>180</v>
      </c>
      <c r="G8" s="100">
        <v>124.99</v>
      </c>
      <c r="H8" s="100">
        <v>130</v>
      </c>
      <c r="I8" s="89">
        <v>138.36000000000001</v>
      </c>
      <c r="J8" s="42">
        <f t="shared" si="0"/>
        <v>4</v>
      </c>
      <c r="K8" s="43">
        <f t="shared" si="1"/>
        <v>0.17480536550862244</v>
      </c>
      <c r="L8" s="115">
        <f t="shared" si="2"/>
        <v>143.33750000000001</v>
      </c>
      <c r="M8" s="7">
        <v>89.738000000000014</v>
      </c>
      <c r="N8" s="59">
        <v>107.83</v>
      </c>
      <c r="O8" s="150">
        <v>103.44</v>
      </c>
      <c r="P8" s="155">
        <v>129.29</v>
      </c>
      <c r="Q8" s="25">
        <f t="shared" si="3"/>
        <v>143.33750000000001</v>
      </c>
    </row>
    <row r="9" spans="1:17" ht="45" customHeight="1" x14ac:dyDescent="0.5">
      <c r="A9" s="2" t="s">
        <v>191</v>
      </c>
      <c r="B9" s="2" t="s">
        <v>9</v>
      </c>
      <c r="C9" s="2" t="s">
        <v>187</v>
      </c>
      <c r="D9" s="2" t="s">
        <v>185</v>
      </c>
      <c r="E9" s="105">
        <v>190</v>
      </c>
      <c r="F9" s="100">
        <v>200</v>
      </c>
      <c r="G9" s="100"/>
      <c r="H9" s="100">
        <v>110</v>
      </c>
      <c r="I9" s="89"/>
      <c r="J9" s="42">
        <f t="shared" si="0"/>
        <v>3</v>
      </c>
      <c r="K9" s="43">
        <f t="shared" si="1"/>
        <v>0.29597297173897502</v>
      </c>
      <c r="L9" s="115">
        <f t="shared" si="2"/>
        <v>166.66666666666666</v>
      </c>
      <c r="M9" s="7">
        <v>151.66666666666666</v>
      </c>
      <c r="N9" s="59">
        <v>112.02</v>
      </c>
      <c r="O9" s="150">
        <v>159.68</v>
      </c>
      <c r="P9" s="155">
        <v>169</v>
      </c>
      <c r="Q9" s="25">
        <f t="shared" si="3"/>
        <v>166.66666666666666</v>
      </c>
    </row>
    <row r="10" spans="1:17" ht="45" customHeight="1" x14ac:dyDescent="0.5">
      <c r="A10" s="2" t="s">
        <v>192</v>
      </c>
      <c r="B10" s="2" t="s">
        <v>9</v>
      </c>
      <c r="C10" s="2" t="s">
        <v>187</v>
      </c>
      <c r="D10" s="2" t="s">
        <v>185</v>
      </c>
      <c r="E10" s="100">
        <v>150</v>
      </c>
      <c r="F10" s="100">
        <v>110</v>
      </c>
      <c r="G10" s="108"/>
      <c r="H10" s="108">
        <v>100</v>
      </c>
      <c r="I10" s="94">
        <v>119.68</v>
      </c>
      <c r="J10" s="42">
        <f t="shared" si="0"/>
        <v>4</v>
      </c>
      <c r="K10" s="43">
        <f t="shared" si="1"/>
        <v>0.18014560966836934</v>
      </c>
      <c r="L10" s="115">
        <f t="shared" si="2"/>
        <v>119.92</v>
      </c>
      <c r="M10" s="7">
        <v>105.23200000000003</v>
      </c>
      <c r="N10" s="59">
        <v>105.26</v>
      </c>
      <c r="O10" s="150">
        <v>113.08</v>
      </c>
      <c r="P10" s="155">
        <v>121.22</v>
      </c>
      <c r="Q10" s="25">
        <f t="shared" si="3"/>
        <v>119.92</v>
      </c>
    </row>
    <row r="11" spans="1:17" ht="12.75" x14ac:dyDescent="0.25">
      <c r="A11" s="31"/>
      <c r="B11" s="31"/>
      <c r="C11" s="31"/>
      <c r="D11" s="31"/>
    </row>
    <row r="12" spans="1:17" ht="12.75" x14ac:dyDescent="0.25">
      <c r="A12" s="31"/>
      <c r="B12" s="31"/>
      <c r="C12" s="31"/>
      <c r="D12" s="31"/>
    </row>
  </sheetData>
  <mergeCells count="11">
    <mergeCell ref="Q3:Q4"/>
    <mergeCell ref="A1:Q1"/>
    <mergeCell ref="A3:A4"/>
    <mergeCell ref="B3:B4"/>
    <mergeCell ref="C3:C4"/>
    <mergeCell ref="D3:D4"/>
    <mergeCell ref="E3:I3"/>
    <mergeCell ref="J3:J4"/>
    <mergeCell ref="K3:K4"/>
    <mergeCell ref="L3:L4"/>
    <mergeCell ref="M3:P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8"/>
  <sheetViews>
    <sheetView zoomScale="89" zoomScaleNormal="89" workbookViewId="0">
      <selection activeCell="S8" sqref="S8"/>
    </sheetView>
  </sheetViews>
  <sheetFormatPr defaultColWidth="9.1171875" defaultRowHeight="12.7" x14ac:dyDescent="0.4"/>
  <cols>
    <col min="1" max="1" width="14.1171875" style="1" customWidth="1"/>
    <col min="2" max="2" width="9.1171875" style="1"/>
    <col min="3" max="3" width="31.703125" style="1" customWidth="1"/>
    <col min="4" max="4" width="11.87890625" style="1" customWidth="1"/>
    <col min="5" max="9" width="10.703125" style="1" customWidth="1"/>
    <col min="10" max="10" width="10.703125" style="66" customWidth="1"/>
    <col min="11" max="12" width="9.1171875" style="1"/>
    <col min="13" max="13" width="8.41015625" style="1" customWidth="1"/>
    <col min="14" max="14" width="0.1171875" style="1" hidden="1" customWidth="1"/>
    <col min="15" max="16" width="9.1171875" style="1" hidden="1" customWidth="1"/>
    <col min="17" max="17" width="14.41015625" style="1" customWidth="1"/>
    <col min="18" max="16384" width="9.1171875" style="1"/>
  </cols>
  <sheetData>
    <row r="1" spans="1:17" s="8" customFormat="1" x14ac:dyDescent="0.4">
      <c r="A1" s="191" t="s">
        <v>391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3" spans="1:17" s="8" customFormat="1" ht="12.75" customHeight="1" x14ac:dyDescent="0.4">
      <c r="A3" s="194" t="s">
        <v>0</v>
      </c>
      <c r="B3" s="194" t="s">
        <v>1</v>
      </c>
      <c r="C3" s="194" t="s">
        <v>2</v>
      </c>
      <c r="D3" s="194" t="s">
        <v>3</v>
      </c>
      <c r="E3" s="194" t="s">
        <v>6</v>
      </c>
      <c r="F3" s="194"/>
      <c r="G3" s="194"/>
      <c r="H3" s="194"/>
      <c r="I3" s="194"/>
      <c r="J3" s="194"/>
      <c r="K3" s="192" t="s">
        <v>4</v>
      </c>
      <c r="L3" s="192" t="s">
        <v>5</v>
      </c>
      <c r="M3" s="195" t="s">
        <v>347</v>
      </c>
      <c r="N3" s="197" t="s">
        <v>437</v>
      </c>
      <c r="O3" s="198"/>
      <c r="P3" s="199"/>
      <c r="Q3" s="192" t="s">
        <v>393</v>
      </c>
    </row>
    <row r="4" spans="1:17" s="8" customFormat="1" ht="69.75" customHeight="1" x14ac:dyDescent="0.4">
      <c r="A4" s="194"/>
      <c r="B4" s="194"/>
      <c r="C4" s="194"/>
      <c r="D4" s="194"/>
      <c r="E4" s="84" t="s">
        <v>427</v>
      </c>
      <c r="F4" s="84" t="s">
        <v>350</v>
      </c>
      <c r="G4" s="84" t="s">
        <v>430</v>
      </c>
      <c r="H4" s="90" t="s">
        <v>362</v>
      </c>
      <c r="I4" s="99" t="s">
        <v>363</v>
      </c>
      <c r="J4" s="88" t="s">
        <v>435</v>
      </c>
      <c r="K4" s="193"/>
      <c r="L4" s="193"/>
      <c r="M4" s="196"/>
      <c r="N4" s="10" t="s">
        <v>10</v>
      </c>
      <c r="O4" s="10" t="s">
        <v>351</v>
      </c>
      <c r="P4" s="10" t="s">
        <v>392</v>
      </c>
      <c r="Q4" s="193"/>
    </row>
    <row r="5" spans="1:17" ht="63.35" x14ac:dyDescent="0.4">
      <c r="A5" s="3" t="s">
        <v>7</v>
      </c>
      <c r="B5" s="3" t="s">
        <v>9</v>
      </c>
      <c r="C5" s="2" t="s">
        <v>140</v>
      </c>
      <c r="D5" s="2" t="s">
        <v>23</v>
      </c>
      <c r="E5" s="85">
        <v>67.760000000000005</v>
      </c>
      <c r="F5" s="85">
        <v>56.45</v>
      </c>
      <c r="G5" s="85">
        <v>69.05</v>
      </c>
      <c r="H5" s="100"/>
      <c r="I5" s="101"/>
      <c r="J5" s="89">
        <v>57.41</v>
      </c>
      <c r="K5" s="5">
        <f>COUNT(E5:J5)</f>
        <v>4</v>
      </c>
      <c r="L5" s="6">
        <f>STDEVA(E5:J5)/(SUM(E5:J5)/COUNTIF(E5:J5,"&gt;0"))</f>
        <v>0.10623591111350791</v>
      </c>
      <c r="M5" s="98">
        <f>1/K5*(SUM(E5:J5))</f>
        <v>62.667499999999997</v>
      </c>
      <c r="N5" s="9">
        <v>58.88</v>
      </c>
      <c r="O5" s="56">
        <v>58.04</v>
      </c>
      <c r="P5" s="147">
        <v>62.35</v>
      </c>
      <c r="Q5" s="7">
        <f>M5</f>
        <v>62.667499999999997</v>
      </c>
    </row>
    <row r="6" spans="1:17" ht="63.35" x14ac:dyDescent="0.4">
      <c r="A6" s="3" t="s">
        <v>7</v>
      </c>
      <c r="B6" s="3" t="s">
        <v>9</v>
      </c>
      <c r="C6" s="2" t="s">
        <v>141</v>
      </c>
      <c r="D6" s="2" t="s">
        <v>23</v>
      </c>
      <c r="E6" s="85">
        <v>73.260000000000005</v>
      </c>
      <c r="F6" s="85">
        <v>61.29</v>
      </c>
      <c r="G6" s="85">
        <v>74.89</v>
      </c>
      <c r="H6" s="100"/>
      <c r="I6" s="101">
        <v>61.8</v>
      </c>
      <c r="J6" s="89">
        <v>57.41</v>
      </c>
      <c r="K6" s="5">
        <f>COUNT(E6:J6)</f>
        <v>5</v>
      </c>
      <c r="L6" s="6">
        <f>STDEVA(E6:J6)/(SUM(E6:J6)/COUNTIF(E6:J6,"&gt;0"))</f>
        <v>0.11906339072788469</v>
      </c>
      <c r="M6" s="98">
        <f>1/K6*(SUM(E6:J6))</f>
        <v>65.73</v>
      </c>
      <c r="N6" s="4">
        <v>69.989999999999995</v>
      </c>
      <c r="O6" s="57">
        <v>58.29</v>
      </c>
      <c r="P6" s="148">
        <v>62.78</v>
      </c>
      <c r="Q6" s="7">
        <f t="shared" ref="Q6:Q8" si="0">M6</f>
        <v>65.73</v>
      </c>
    </row>
    <row r="7" spans="1:17" ht="50.7" x14ac:dyDescent="0.4">
      <c r="A7" s="3" t="s">
        <v>8</v>
      </c>
      <c r="B7" s="3" t="s">
        <v>9</v>
      </c>
      <c r="C7" s="2" t="s">
        <v>142</v>
      </c>
      <c r="D7" s="2" t="s">
        <v>23</v>
      </c>
      <c r="E7" s="85">
        <v>111.6</v>
      </c>
      <c r="F7" s="85">
        <v>96</v>
      </c>
      <c r="G7" s="85">
        <v>127.2</v>
      </c>
      <c r="H7" s="100">
        <v>75.900000000000006</v>
      </c>
      <c r="I7" s="101"/>
      <c r="J7" s="89">
        <v>88.2</v>
      </c>
      <c r="K7" s="5">
        <f>COUNT(E7:J7)</f>
        <v>5</v>
      </c>
      <c r="L7" s="6">
        <f>STDEVA(E7:J7)/(SUM(E7:J7)/COUNTIF(E7:J7,"&gt;0"))</f>
        <v>0.20107936021576298</v>
      </c>
      <c r="M7" s="98">
        <f>1/K7*(SUM(E7:J7))</f>
        <v>99.780000000000015</v>
      </c>
      <c r="N7" s="4">
        <v>100.09</v>
      </c>
      <c r="O7" s="57">
        <v>88.57</v>
      </c>
      <c r="P7" s="148">
        <v>96.97</v>
      </c>
      <c r="Q7" s="7">
        <f t="shared" si="0"/>
        <v>99.780000000000015</v>
      </c>
    </row>
    <row r="8" spans="1:17" ht="50.7" x14ac:dyDescent="0.4">
      <c r="A8" s="3" t="s">
        <v>8</v>
      </c>
      <c r="B8" s="3" t="s">
        <v>9</v>
      </c>
      <c r="C8" s="2" t="s">
        <v>143</v>
      </c>
      <c r="D8" s="2" t="s">
        <v>23</v>
      </c>
      <c r="E8" s="85">
        <v>119.46</v>
      </c>
      <c r="F8" s="85">
        <v>98</v>
      </c>
      <c r="G8" s="85">
        <v>137.86000000000001</v>
      </c>
      <c r="H8" s="100">
        <v>85</v>
      </c>
      <c r="I8" s="101">
        <v>78.8</v>
      </c>
      <c r="J8" s="89">
        <v>88.2</v>
      </c>
      <c r="K8" s="5">
        <f>COUNT(E8:J8)</f>
        <v>6</v>
      </c>
      <c r="L8" s="6">
        <f>STDEVA(E8:J8)/(SUM(E8:J8)/COUNTIF(E8:J8,"&gt;0"))</f>
        <v>0.22618683743508122</v>
      </c>
      <c r="M8" s="98">
        <f>1/K8*(SUM(E8:J8))</f>
        <v>101.22</v>
      </c>
      <c r="N8" s="4">
        <v>105.76</v>
      </c>
      <c r="O8" s="57">
        <v>97.71</v>
      </c>
      <c r="P8" s="148">
        <v>99.39</v>
      </c>
      <c r="Q8" s="7">
        <f t="shared" si="0"/>
        <v>101.22</v>
      </c>
    </row>
  </sheetData>
  <mergeCells count="11">
    <mergeCell ref="A1:Q1"/>
    <mergeCell ref="Q3:Q4"/>
    <mergeCell ref="L3:L4"/>
    <mergeCell ref="A3:A4"/>
    <mergeCell ref="B3:B4"/>
    <mergeCell ref="M3:M4"/>
    <mergeCell ref="D3:D4"/>
    <mergeCell ref="K3:K4"/>
    <mergeCell ref="C3:C4"/>
    <mergeCell ref="E3:J3"/>
    <mergeCell ref="N3:P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S20"/>
  <sheetViews>
    <sheetView zoomScale="85" zoomScaleNormal="85" workbookViewId="0">
      <selection activeCell="V13" sqref="V13"/>
    </sheetView>
  </sheetViews>
  <sheetFormatPr defaultColWidth="9.1171875" defaultRowHeight="12.7" x14ac:dyDescent="0.4"/>
  <cols>
    <col min="1" max="1" width="14.1171875" style="1" customWidth="1"/>
    <col min="2" max="2" width="9.1171875" style="1"/>
    <col min="3" max="3" width="31.703125" style="1" customWidth="1"/>
    <col min="4" max="4" width="18.703125" style="1" customWidth="1"/>
    <col min="5" max="6" width="10.5859375" style="1" customWidth="1"/>
    <col min="7" max="8" width="10.5859375" style="8" customWidth="1"/>
    <col min="9" max="9" width="10.5859375" style="1" customWidth="1"/>
    <col min="10" max="11" width="10.5859375" style="66" customWidth="1"/>
    <col min="12" max="13" width="9.1171875" style="1"/>
    <col min="14" max="14" width="14" style="1" customWidth="1"/>
    <col min="15" max="18" width="10.1171875" style="8" hidden="1" customWidth="1"/>
    <col min="19" max="19" width="14.41015625" style="8" customWidth="1"/>
    <col min="20" max="16384" width="9.1171875" style="1"/>
  </cols>
  <sheetData>
    <row r="1" spans="1:19" x14ac:dyDescent="0.4">
      <c r="A1" s="200" t="s">
        <v>415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</row>
    <row r="3" spans="1:19" s="8" customFormat="1" ht="12.75" customHeight="1" x14ac:dyDescent="0.4">
      <c r="A3" s="194" t="s">
        <v>0</v>
      </c>
      <c r="B3" s="194" t="s">
        <v>1</v>
      </c>
      <c r="C3" s="194" t="s">
        <v>2</v>
      </c>
      <c r="D3" s="194" t="s">
        <v>3</v>
      </c>
      <c r="E3" s="194" t="s">
        <v>6</v>
      </c>
      <c r="F3" s="194"/>
      <c r="G3" s="194"/>
      <c r="H3" s="194"/>
      <c r="I3" s="194"/>
      <c r="J3" s="194"/>
      <c r="K3" s="194"/>
      <c r="L3" s="194" t="s">
        <v>4</v>
      </c>
      <c r="M3" s="194" t="s">
        <v>5</v>
      </c>
      <c r="N3" s="201" t="s">
        <v>347</v>
      </c>
      <c r="O3" s="204" t="s">
        <v>437</v>
      </c>
      <c r="P3" s="202"/>
      <c r="Q3" s="202"/>
      <c r="R3" s="203"/>
      <c r="S3" s="194" t="s">
        <v>401</v>
      </c>
    </row>
    <row r="4" spans="1:19" s="8" customFormat="1" ht="50.7" x14ac:dyDescent="0.4">
      <c r="A4" s="194"/>
      <c r="B4" s="194"/>
      <c r="C4" s="194"/>
      <c r="D4" s="194"/>
      <c r="E4" s="84" t="s">
        <v>352</v>
      </c>
      <c r="F4" s="90" t="s">
        <v>424</v>
      </c>
      <c r="G4" s="90" t="s">
        <v>354</v>
      </c>
      <c r="H4" s="90" t="s">
        <v>362</v>
      </c>
      <c r="I4" s="90" t="s">
        <v>363</v>
      </c>
      <c r="J4" s="90" t="s">
        <v>364</v>
      </c>
      <c r="K4" s="88" t="s">
        <v>435</v>
      </c>
      <c r="L4" s="194"/>
      <c r="M4" s="194"/>
      <c r="N4" s="201"/>
      <c r="O4" s="10" t="s">
        <v>10</v>
      </c>
      <c r="P4" s="10" t="s">
        <v>349</v>
      </c>
      <c r="Q4" s="10" t="s">
        <v>392</v>
      </c>
      <c r="R4" s="10" t="s">
        <v>399</v>
      </c>
      <c r="S4" s="194"/>
    </row>
    <row r="5" spans="1:19" s="21" customFormat="1" ht="55.5" customHeight="1" x14ac:dyDescent="0.5">
      <c r="A5" s="13" t="s">
        <v>26</v>
      </c>
      <c r="B5" s="2" t="s">
        <v>9</v>
      </c>
      <c r="C5" s="2" t="s">
        <v>27</v>
      </c>
      <c r="D5" s="2" t="s">
        <v>28</v>
      </c>
      <c r="E5" s="85">
        <v>35</v>
      </c>
      <c r="F5" s="100"/>
      <c r="G5" s="100"/>
      <c r="H5" s="100">
        <v>29.99</v>
      </c>
      <c r="I5" s="100">
        <v>26.9</v>
      </c>
      <c r="J5" s="91">
        <v>30.4</v>
      </c>
      <c r="K5" s="89">
        <v>26.55</v>
      </c>
      <c r="L5" s="42">
        <f t="shared" ref="L5:L14" si="0">COUNT(E5:K5)</f>
        <v>5</v>
      </c>
      <c r="M5" s="43">
        <f t="shared" ref="M5:M14" si="1">STDEVA(E5:K5)/(SUM(E5:K5)/COUNTIF(E5:K5,"&gt;0"))</f>
        <v>0.11441833482895462</v>
      </c>
      <c r="N5" s="115">
        <f t="shared" ref="N5:N14" si="2">1/L5*(SUM(E5:K5))</f>
        <v>29.768000000000001</v>
      </c>
      <c r="O5" s="77">
        <v>32.324000000000005</v>
      </c>
      <c r="P5" s="78">
        <v>29.41</v>
      </c>
      <c r="Q5" s="156">
        <v>43.68</v>
      </c>
      <c r="R5" s="78">
        <v>29.73</v>
      </c>
      <c r="S5" s="117">
        <f>N5</f>
        <v>29.768000000000001</v>
      </c>
    </row>
    <row r="6" spans="1:19" s="21" customFormat="1" ht="55.5" customHeight="1" x14ac:dyDescent="0.5">
      <c r="A6" s="13" t="s">
        <v>29</v>
      </c>
      <c r="B6" s="2" t="s">
        <v>9</v>
      </c>
      <c r="C6" s="2" t="s">
        <v>30</v>
      </c>
      <c r="D6" s="2" t="s">
        <v>28</v>
      </c>
      <c r="E6" s="85"/>
      <c r="F6" s="100"/>
      <c r="G6" s="100"/>
      <c r="H6" s="100">
        <v>39.99</v>
      </c>
      <c r="I6" s="100">
        <v>25.9</v>
      </c>
      <c r="J6" s="100">
        <v>29.9</v>
      </c>
      <c r="K6" s="89">
        <v>25.54</v>
      </c>
      <c r="L6" s="42">
        <f t="shared" si="0"/>
        <v>4</v>
      </c>
      <c r="M6" s="43">
        <f t="shared" si="1"/>
        <v>0.22202992945447722</v>
      </c>
      <c r="N6" s="115">
        <f t="shared" si="2"/>
        <v>30.332499999999996</v>
      </c>
      <c r="O6" s="77">
        <v>26.272500000000001</v>
      </c>
      <c r="P6" s="79">
        <v>19.579999999999998</v>
      </c>
      <c r="Q6" s="157">
        <v>44.05</v>
      </c>
      <c r="R6" s="79">
        <v>27.18</v>
      </c>
      <c r="S6" s="117">
        <f t="shared" ref="S6:S14" si="3">N6</f>
        <v>30.332499999999996</v>
      </c>
    </row>
    <row r="7" spans="1:19" s="21" customFormat="1" ht="55.5" customHeight="1" x14ac:dyDescent="0.5">
      <c r="A7" s="13" t="s">
        <v>31</v>
      </c>
      <c r="B7" s="2" t="s">
        <v>9</v>
      </c>
      <c r="C7" s="2" t="s">
        <v>32</v>
      </c>
      <c r="D7" s="2" t="s">
        <v>33</v>
      </c>
      <c r="E7" s="85"/>
      <c r="F7" s="100">
        <v>350</v>
      </c>
      <c r="G7" s="100">
        <v>300</v>
      </c>
      <c r="H7" s="100">
        <v>255.99</v>
      </c>
      <c r="I7" s="100">
        <v>245</v>
      </c>
      <c r="J7" s="100">
        <v>258</v>
      </c>
      <c r="K7" s="89"/>
      <c r="L7" s="42">
        <f t="shared" si="0"/>
        <v>5</v>
      </c>
      <c r="M7" s="43">
        <f t="shared" si="1"/>
        <v>0.15436911641097451</v>
      </c>
      <c r="N7" s="115">
        <f t="shared" si="2"/>
        <v>281.798</v>
      </c>
      <c r="O7" s="77">
        <v>239.86750000000001</v>
      </c>
      <c r="P7" s="79">
        <v>259.22000000000003</v>
      </c>
      <c r="Q7" s="157">
        <v>279.43</v>
      </c>
      <c r="R7" s="79">
        <v>277.67</v>
      </c>
      <c r="S7" s="117">
        <f t="shared" si="3"/>
        <v>281.798</v>
      </c>
    </row>
    <row r="8" spans="1:19" s="21" customFormat="1" ht="72" customHeight="1" x14ac:dyDescent="0.5">
      <c r="A8" s="13" t="s">
        <v>36</v>
      </c>
      <c r="B8" s="2" t="s">
        <v>9</v>
      </c>
      <c r="C8" s="2" t="s">
        <v>37</v>
      </c>
      <c r="D8" s="2" t="s">
        <v>38</v>
      </c>
      <c r="E8" s="85"/>
      <c r="F8" s="100"/>
      <c r="G8" s="100">
        <v>240</v>
      </c>
      <c r="H8" s="100">
        <v>199.99</v>
      </c>
      <c r="I8" s="100">
        <v>179.5</v>
      </c>
      <c r="J8" s="100">
        <v>159</v>
      </c>
      <c r="K8" s="89">
        <v>194.36</v>
      </c>
      <c r="L8" s="42">
        <f t="shared" si="0"/>
        <v>5</v>
      </c>
      <c r="M8" s="43">
        <f t="shared" si="1"/>
        <v>0.15387822809385507</v>
      </c>
      <c r="N8" s="115">
        <f t="shared" si="2"/>
        <v>194.57000000000002</v>
      </c>
      <c r="O8" s="77">
        <v>139.46333333333331</v>
      </c>
      <c r="P8" s="79">
        <v>234.42</v>
      </c>
      <c r="Q8" s="157">
        <v>128.88999999999999</v>
      </c>
      <c r="R8" s="79">
        <v>157.35</v>
      </c>
      <c r="S8" s="117">
        <f t="shared" si="3"/>
        <v>194.57000000000002</v>
      </c>
    </row>
    <row r="9" spans="1:19" s="21" customFormat="1" ht="55.5" customHeight="1" x14ac:dyDescent="0.5">
      <c r="A9" s="16" t="s">
        <v>39</v>
      </c>
      <c r="B9" s="18" t="s">
        <v>9</v>
      </c>
      <c r="C9" s="18" t="s">
        <v>27</v>
      </c>
      <c r="D9" s="18" t="s">
        <v>28</v>
      </c>
      <c r="E9" s="85"/>
      <c r="F9" s="100"/>
      <c r="G9" s="100">
        <v>52</v>
      </c>
      <c r="H9" s="100">
        <v>29.99</v>
      </c>
      <c r="I9" s="100">
        <v>35</v>
      </c>
      <c r="J9" s="100">
        <v>26.99</v>
      </c>
      <c r="K9" s="89">
        <v>33.36</v>
      </c>
      <c r="L9" s="42">
        <f t="shared" si="0"/>
        <v>5</v>
      </c>
      <c r="M9" s="43">
        <f t="shared" si="1"/>
        <v>0.27475274830607305</v>
      </c>
      <c r="N9" s="115">
        <f t="shared" si="2"/>
        <v>35.467999999999996</v>
      </c>
      <c r="O9" s="77">
        <v>32.792500000000004</v>
      </c>
      <c r="P9" s="79">
        <v>42.49</v>
      </c>
      <c r="Q9" s="157">
        <v>51.93</v>
      </c>
      <c r="R9" s="79">
        <v>41.42</v>
      </c>
      <c r="S9" s="117">
        <f t="shared" si="3"/>
        <v>35.467999999999996</v>
      </c>
    </row>
    <row r="10" spans="1:19" s="21" customFormat="1" ht="55.5" customHeight="1" x14ac:dyDescent="0.5">
      <c r="A10" s="74" t="s">
        <v>40</v>
      </c>
      <c r="B10" s="23" t="s">
        <v>9</v>
      </c>
      <c r="C10" s="23" t="s">
        <v>41</v>
      </c>
      <c r="D10" s="23" t="s">
        <v>28</v>
      </c>
      <c r="E10" s="85"/>
      <c r="F10" s="100"/>
      <c r="G10" s="100"/>
      <c r="H10" s="100"/>
      <c r="I10" s="100">
        <v>29</v>
      </c>
      <c r="J10" s="100">
        <v>35.700000000000003</v>
      </c>
      <c r="K10" s="89">
        <v>30.34</v>
      </c>
      <c r="L10" s="42">
        <f t="shared" si="0"/>
        <v>3</v>
      </c>
      <c r="M10" s="43">
        <f t="shared" si="1"/>
        <v>0.11190993550588864</v>
      </c>
      <c r="N10" s="115">
        <f t="shared" si="2"/>
        <v>31.68</v>
      </c>
      <c r="O10" s="77">
        <v>31.087499999999999</v>
      </c>
      <c r="P10" s="79">
        <v>54.69</v>
      </c>
      <c r="Q10" s="157">
        <v>63.96</v>
      </c>
      <c r="R10" s="79">
        <v>31.98</v>
      </c>
      <c r="S10" s="117">
        <f t="shared" si="3"/>
        <v>31.68</v>
      </c>
    </row>
    <row r="11" spans="1:19" s="21" customFormat="1" ht="55.5" customHeight="1" x14ac:dyDescent="0.5">
      <c r="A11" s="13" t="s">
        <v>42</v>
      </c>
      <c r="B11" s="2" t="s">
        <v>9</v>
      </c>
      <c r="C11" s="2" t="s">
        <v>43</v>
      </c>
      <c r="D11" s="2" t="s">
        <v>44</v>
      </c>
      <c r="E11" s="85"/>
      <c r="F11" s="100"/>
      <c r="G11" s="100">
        <v>220</v>
      </c>
      <c r="H11" s="100">
        <v>189.99</v>
      </c>
      <c r="I11" s="100">
        <v>139</v>
      </c>
      <c r="J11" s="100">
        <v>159</v>
      </c>
      <c r="K11" s="89">
        <v>162.97999999999999</v>
      </c>
      <c r="L11" s="42">
        <f t="shared" si="0"/>
        <v>5</v>
      </c>
      <c r="M11" s="43">
        <f t="shared" si="1"/>
        <v>0.18023804732811657</v>
      </c>
      <c r="N11" s="115">
        <f t="shared" si="2"/>
        <v>174.19400000000002</v>
      </c>
      <c r="O11" s="77">
        <v>135.66333333333333</v>
      </c>
      <c r="P11" s="79">
        <v>180.83</v>
      </c>
      <c r="Q11" s="157">
        <v>119.98</v>
      </c>
      <c r="R11" s="79">
        <v>126.29</v>
      </c>
      <c r="S11" s="117">
        <f t="shared" si="3"/>
        <v>174.19400000000002</v>
      </c>
    </row>
    <row r="12" spans="1:19" ht="48" customHeight="1" x14ac:dyDescent="0.4">
      <c r="A12" s="13" t="s">
        <v>355</v>
      </c>
      <c r="B12" s="13" t="s">
        <v>9</v>
      </c>
      <c r="C12" s="13" t="s">
        <v>438</v>
      </c>
      <c r="D12" s="13" t="s">
        <v>356</v>
      </c>
      <c r="E12" s="87"/>
      <c r="F12" s="100">
        <v>250</v>
      </c>
      <c r="G12" s="100">
        <v>220</v>
      </c>
      <c r="H12" s="100">
        <v>209.99</v>
      </c>
      <c r="I12" s="100">
        <v>160</v>
      </c>
      <c r="J12" s="100">
        <v>229</v>
      </c>
      <c r="K12" s="92"/>
      <c r="L12" s="42">
        <f t="shared" si="0"/>
        <v>5</v>
      </c>
      <c r="M12" s="43">
        <f t="shared" si="1"/>
        <v>0.15668779693331664</v>
      </c>
      <c r="N12" s="115">
        <f t="shared" si="2"/>
        <v>213.798</v>
      </c>
      <c r="O12" s="80"/>
      <c r="P12" s="80"/>
      <c r="Q12" s="157">
        <v>206.33</v>
      </c>
      <c r="R12" s="79">
        <v>183.33</v>
      </c>
      <c r="S12" s="117">
        <f t="shared" si="3"/>
        <v>213.798</v>
      </c>
    </row>
    <row r="13" spans="1:19" ht="44.25" customHeight="1" x14ac:dyDescent="0.4">
      <c r="A13" s="13" t="s">
        <v>357</v>
      </c>
      <c r="B13" s="13" t="s">
        <v>9</v>
      </c>
      <c r="C13" s="13" t="s">
        <v>439</v>
      </c>
      <c r="D13" s="13" t="s">
        <v>358</v>
      </c>
      <c r="E13" s="87"/>
      <c r="F13" s="100">
        <v>350</v>
      </c>
      <c r="G13" s="100">
        <v>350</v>
      </c>
      <c r="H13" s="100">
        <v>289.99</v>
      </c>
      <c r="I13" s="100">
        <v>245</v>
      </c>
      <c r="J13" s="100">
        <v>259</v>
      </c>
      <c r="K13" s="92"/>
      <c r="L13" s="42">
        <f t="shared" si="0"/>
        <v>5</v>
      </c>
      <c r="M13" s="43">
        <f t="shared" si="1"/>
        <v>0.16564665368251974</v>
      </c>
      <c r="N13" s="115">
        <f t="shared" si="2"/>
        <v>298.798</v>
      </c>
      <c r="O13" s="81"/>
      <c r="P13" s="81"/>
      <c r="Q13" s="157">
        <v>273</v>
      </c>
      <c r="R13" s="79">
        <v>254.75</v>
      </c>
      <c r="S13" s="117">
        <f t="shared" si="3"/>
        <v>298.798</v>
      </c>
    </row>
    <row r="14" spans="1:19" ht="39" customHeight="1" x14ac:dyDescent="0.4">
      <c r="A14" s="13" t="s">
        <v>359</v>
      </c>
      <c r="B14" s="13" t="s">
        <v>9</v>
      </c>
      <c r="C14" s="13" t="s">
        <v>360</v>
      </c>
      <c r="D14" s="13" t="s">
        <v>361</v>
      </c>
      <c r="E14" s="87"/>
      <c r="F14" s="100">
        <v>330</v>
      </c>
      <c r="G14" s="100"/>
      <c r="H14" s="100">
        <v>309.99</v>
      </c>
      <c r="I14" s="100">
        <v>275</v>
      </c>
      <c r="J14" s="100">
        <v>279</v>
      </c>
      <c r="K14" s="92"/>
      <c r="L14" s="42">
        <f t="shared" si="0"/>
        <v>4</v>
      </c>
      <c r="M14" s="43">
        <f t="shared" si="1"/>
        <v>8.7718570770662863E-2</v>
      </c>
      <c r="N14" s="115">
        <f t="shared" si="2"/>
        <v>298.4975</v>
      </c>
      <c r="O14" s="81"/>
      <c r="P14" s="81"/>
      <c r="Q14" s="157">
        <v>263</v>
      </c>
      <c r="R14" s="79">
        <v>184.13</v>
      </c>
      <c r="S14" s="117">
        <f t="shared" si="3"/>
        <v>298.4975</v>
      </c>
    </row>
    <row r="15" spans="1:19" ht="12.75" x14ac:dyDescent="0.2">
      <c r="A15" s="62"/>
      <c r="B15" s="62"/>
      <c r="C15" s="62"/>
      <c r="D15" s="62"/>
      <c r="E15" s="63"/>
      <c r="F15" s="63"/>
      <c r="G15" s="62"/>
      <c r="H15" s="62"/>
      <c r="I15" s="63"/>
    </row>
    <row r="16" spans="1:19" x14ac:dyDescent="0.4">
      <c r="A16" s="63"/>
      <c r="B16" s="63"/>
      <c r="C16" s="63"/>
      <c r="D16" s="63"/>
      <c r="E16" s="63"/>
      <c r="F16" s="63"/>
      <c r="G16" s="62"/>
      <c r="H16" s="62"/>
      <c r="I16" s="63"/>
    </row>
    <row r="17" spans="1:9" x14ac:dyDescent="0.4">
      <c r="A17" s="63"/>
      <c r="B17" s="63"/>
      <c r="C17" s="63"/>
      <c r="D17" s="63"/>
      <c r="E17" s="63"/>
      <c r="F17" s="63"/>
      <c r="G17" s="62"/>
      <c r="H17" s="62"/>
      <c r="I17" s="63"/>
    </row>
    <row r="18" spans="1:9" x14ac:dyDescent="0.4">
      <c r="A18" s="63"/>
      <c r="B18" s="63"/>
      <c r="C18" s="63"/>
      <c r="D18" s="63"/>
      <c r="E18" s="63"/>
      <c r="F18" s="63"/>
      <c r="G18" s="62"/>
      <c r="H18" s="62"/>
      <c r="I18" s="63"/>
    </row>
    <row r="19" spans="1:9" x14ac:dyDescent="0.4">
      <c r="A19" s="63"/>
      <c r="B19" s="63"/>
      <c r="C19" s="63"/>
      <c r="D19" s="63"/>
      <c r="E19" s="63"/>
      <c r="F19" s="63"/>
      <c r="G19" s="62"/>
      <c r="H19" s="62"/>
      <c r="I19" s="63"/>
    </row>
    <row r="20" spans="1:9" x14ac:dyDescent="0.4">
      <c r="A20" s="63"/>
      <c r="B20" s="63"/>
      <c r="C20" s="63"/>
      <c r="D20" s="63"/>
      <c r="E20" s="63"/>
      <c r="F20" s="63"/>
      <c r="G20" s="62"/>
      <c r="H20" s="62"/>
      <c r="I20" s="63"/>
    </row>
  </sheetData>
  <mergeCells count="11">
    <mergeCell ref="A1:S1"/>
    <mergeCell ref="S3:S4"/>
    <mergeCell ref="A3:A4"/>
    <mergeCell ref="B3:B4"/>
    <mergeCell ref="C3:C4"/>
    <mergeCell ref="D3:D4"/>
    <mergeCell ref="E3:K3"/>
    <mergeCell ref="L3:L4"/>
    <mergeCell ref="M3:M4"/>
    <mergeCell ref="N3:N4"/>
    <mergeCell ref="O3:R3"/>
  </mergeCells>
  <hyperlinks>
    <hyperlink ref="J4" r:id="rId1" display="https://online.metro-cc.ru"/>
  </hyperlinks>
  <pageMargins left="0.70866141732283472" right="0.70866141732283472" top="0.74803149606299213" bottom="0.74803149606299213" header="0.31496062992125984" footer="0.31496062992125984"/>
  <pageSetup paperSize="9" scale="57" orientation="landscape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zoomScale="85" zoomScaleNormal="85" workbookViewId="0">
      <selection activeCell="V15" sqref="V15:V16"/>
    </sheetView>
  </sheetViews>
  <sheetFormatPr defaultColWidth="9.1171875" defaultRowHeight="12.7" x14ac:dyDescent="0.4"/>
  <cols>
    <col min="1" max="1" width="14.1171875" style="1" customWidth="1"/>
    <col min="2" max="2" width="9.1171875" style="1"/>
    <col min="3" max="3" width="30.5859375" style="1" customWidth="1"/>
    <col min="4" max="4" width="18.703125" style="1" customWidth="1"/>
    <col min="5" max="7" width="10.703125" style="1" customWidth="1"/>
    <col min="8" max="8" width="10.703125" style="66" customWidth="1"/>
    <col min="9" max="10" width="9.1171875" style="1"/>
    <col min="11" max="11" width="14.29296875" style="1" customWidth="1"/>
    <col min="12" max="15" width="10" style="8" hidden="1" customWidth="1"/>
    <col min="16" max="16" width="15.1171875" style="8" customWidth="1"/>
    <col min="17" max="16384" width="9.1171875" style="1"/>
  </cols>
  <sheetData>
    <row r="1" spans="1:16" x14ac:dyDescent="0.4">
      <c r="A1" s="200" t="s">
        <v>416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3" spans="1:16" s="8" customFormat="1" ht="12.75" customHeight="1" x14ac:dyDescent="0.4">
      <c r="A3" s="194" t="s">
        <v>0</v>
      </c>
      <c r="B3" s="194" t="s">
        <v>1</v>
      </c>
      <c r="C3" s="194" t="s">
        <v>2</v>
      </c>
      <c r="D3" s="194" t="s">
        <v>3</v>
      </c>
      <c r="E3" s="194" t="s">
        <v>6</v>
      </c>
      <c r="F3" s="194"/>
      <c r="G3" s="194"/>
      <c r="H3" s="194"/>
      <c r="I3" s="194" t="s">
        <v>4</v>
      </c>
      <c r="J3" s="194" t="s">
        <v>5</v>
      </c>
      <c r="K3" s="201" t="s">
        <v>348</v>
      </c>
      <c r="L3" s="204" t="s">
        <v>437</v>
      </c>
      <c r="M3" s="202"/>
      <c r="N3" s="202"/>
      <c r="O3" s="203"/>
      <c r="P3" s="194" t="s">
        <v>417</v>
      </c>
    </row>
    <row r="4" spans="1:16" s="8" customFormat="1" ht="50.7" x14ac:dyDescent="0.4">
      <c r="A4" s="194"/>
      <c r="B4" s="194"/>
      <c r="C4" s="194"/>
      <c r="D4" s="194"/>
      <c r="E4" s="84" t="s">
        <v>353</v>
      </c>
      <c r="F4" s="90" t="s">
        <v>363</v>
      </c>
      <c r="G4" s="90" t="s">
        <v>364</v>
      </c>
      <c r="H4" s="88" t="s">
        <v>435</v>
      </c>
      <c r="I4" s="194"/>
      <c r="J4" s="194"/>
      <c r="K4" s="201"/>
      <c r="L4" s="10" t="s">
        <v>10</v>
      </c>
      <c r="M4" s="10" t="s">
        <v>349</v>
      </c>
      <c r="N4" s="10" t="s">
        <v>392</v>
      </c>
      <c r="O4" s="10" t="s">
        <v>399</v>
      </c>
      <c r="P4" s="194"/>
    </row>
    <row r="5" spans="1:16" s="27" customFormat="1" ht="55.5" customHeight="1" x14ac:dyDescent="0.5">
      <c r="A5" s="26" t="s">
        <v>34</v>
      </c>
      <c r="B5" s="3" t="s">
        <v>9</v>
      </c>
      <c r="C5" s="2" t="s">
        <v>35</v>
      </c>
      <c r="D5" s="3" t="s">
        <v>28</v>
      </c>
      <c r="E5" s="85">
        <v>30</v>
      </c>
      <c r="F5" s="91">
        <v>28</v>
      </c>
      <c r="G5" s="91">
        <v>17.489999999999998</v>
      </c>
      <c r="H5" s="89">
        <v>17.71</v>
      </c>
      <c r="I5" s="42">
        <f>COUNT(E5:H5)</f>
        <v>4</v>
      </c>
      <c r="J5" s="43">
        <f>STDEVA(E5:H5)/(SUM(E5:H5)/COUNTIF(E5:H5,"&gt;0"))</f>
        <v>0.2846717845018647</v>
      </c>
      <c r="K5" s="115">
        <f>1/I5*(SUM(E5:H5))</f>
        <v>23.299999999999997</v>
      </c>
      <c r="L5" s="7">
        <v>32.267499999999998</v>
      </c>
      <c r="M5" s="58">
        <v>27.15</v>
      </c>
      <c r="N5" s="149">
        <v>42.77</v>
      </c>
      <c r="O5" s="58">
        <v>23.84</v>
      </c>
      <c r="P5" s="58">
        <v>23.3</v>
      </c>
    </row>
  </sheetData>
  <mergeCells count="11">
    <mergeCell ref="A1:P1"/>
    <mergeCell ref="P3:P4"/>
    <mergeCell ref="A3:A4"/>
    <mergeCell ref="B3:B4"/>
    <mergeCell ref="C3:C4"/>
    <mergeCell ref="D3:D4"/>
    <mergeCell ref="E3:H3"/>
    <mergeCell ref="I3:I4"/>
    <mergeCell ref="J3:J4"/>
    <mergeCell ref="K3:K4"/>
    <mergeCell ref="L3:O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="85" zoomScaleNormal="85" workbookViewId="0">
      <selection activeCell="Q7" sqref="Q7"/>
    </sheetView>
  </sheetViews>
  <sheetFormatPr defaultColWidth="9.1171875" defaultRowHeight="12.7" x14ac:dyDescent="0.4"/>
  <cols>
    <col min="1" max="1" width="19.29296875" style="1" customWidth="1"/>
    <col min="2" max="2" width="9.1171875" style="1"/>
    <col min="3" max="3" width="31.703125" style="1" customWidth="1"/>
    <col min="4" max="4" width="15.5859375" style="1" customWidth="1"/>
    <col min="5" max="8" width="10.703125" style="1" customWidth="1"/>
    <col min="9" max="10" width="9.1171875" style="1"/>
    <col min="11" max="11" width="15.29296875" style="1" customWidth="1"/>
    <col min="12" max="14" width="10.703125" style="1" hidden="1" customWidth="1"/>
    <col min="15" max="15" width="13.703125" style="1" customWidth="1"/>
    <col min="16" max="16384" width="9.1171875" style="1"/>
  </cols>
  <sheetData>
    <row r="1" spans="1:15" x14ac:dyDescent="0.4">
      <c r="A1" s="200" t="s">
        <v>418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3" spans="1:15" s="8" customFormat="1" ht="12.75" customHeight="1" x14ac:dyDescent="0.4">
      <c r="A3" s="194" t="s">
        <v>0</v>
      </c>
      <c r="B3" s="194" t="s">
        <v>1</v>
      </c>
      <c r="C3" s="194" t="s">
        <v>2</v>
      </c>
      <c r="D3" s="194" t="s">
        <v>3</v>
      </c>
      <c r="E3" s="194" t="s">
        <v>6</v>
      </c>
      <c r="F3" s="194"/>
      <c r="G3" s="194"/>
      <c r="H3" s="194"/>
      <c r="I3" s="194" t="s">
        <v>4</v>
      </c>
      <c r="J3" s="194" t="s">
        <v>5</v>
      </c>
      <c r="K3" s="201" t="s">
        <v>348</v>
      </c>
      <c r="L3" s="204" t="s">
        <v>437</v>
      </c>
      <c r="M3" s="202"/>
      <c r="N3" s="203"/>
      <c r="O3" s="194" t="s">
        <v>401</v>
      </c>
    </row>
    <row r="4" spans="1:15" s="8" customFormat="1" ht="38" x14ac:dyDescent="0.4">
      <c r="A4" s="194"/>
      <c r="B4" s="194"/>
      <c r="C4" s="194"/>
      <c r="D4" s="194"/>
      <c r="E4" s="109" t="s">
        <v>424</v>
      </c>
      <c r="F4" s="109" t="s">
        <v>354</v>
      </c>
      <c r="G4" s="109" t="s">
        <v>432</v>
      </c>
      <c r="H4" s="110" t="s">
        <v>364</v>
      </c>
      <c r="I4" s="194"/>
      <c r="J4" s="194"/>
      <c r="K4" s="201"/>
      <c r="L4" s="10" t="s">
        <v>10</v>
      </c>
      <c r="M4" s="10" t="s">
        <v>349</v>
      </c>
      <c r="N4" s="10" t="s">
        <v>392</v>
      </c>
      <c r="O4" s="194"/>
    </row>
    <row r="5" spans="1:15" s="21" customFormat="1" ht="78" customHeight="1" x14ac:dyDescent="0.5">
      <c r="A5" s="2" t="s">
        <v>197</v>
      </c>
      <c r="B5" s="2" t="s">
        <v>9</v>
      </c>
      <c r="C5" s="2" t="s">
        <v>198</v>
      </c>
      <c r="D5" s="2" t="s">
        <v>199</v>
      </c>
      <c r="E5" s="100">
        <v>130</v>
      </c>
      <c r="F5" s="100">
        <v>190</v>
      </c>
      <c r="G5" s="100"/>
      <c r="H5" s="100">
        <v>218</v>
      </c>
      <c r="I5" s="42">
        <f t="shared" ref="I5:I21" si="0">COUNT(E5:H5)</f>
        <v>3</v>
      </c>
      <c r="J5" s="43">
        <f t="shared" ref="J5:J21" si="1">STDEVA(E5:H5)/(SUM(E5:H5)/COUNTIF(E5:H5,"&gt;0"))</f>
        <v>0.25070208624665241</v>
      </c>
      <c r="K5" s="115">
        <f t="shared" ref="K5:K21" si="2">1/I5*(SUM(E5:H5))</f>
        <v>179.33333333333331</v>
      </c>
      <c r="L5" s="7">
        <v>153.33333333333331</v>
      </c>
      <c r="M5" s="58">
        <v>194.71</v>
      </c>
      <c r="N5" s="149">
        <v>182</v>
      </c>
      <c r="O5" s="25">
        <f>K5</f>
        <v>179.33333333333331</v>
      </c>
    </row>
    <row r="6" spans="1:15" s="21" customFormat="1" ht="78.75" customHeight="1" x14ac:dyDescent="0.5">
      <c r="A6" s="2" t="s">
        <v>200</v>
      </c>
      <c r="B6" s="2" t="s">
        <v>9</v>
      </c>
      <c r="C6" s="2" t="s">
        <v>367</v>
      </c>
      <c r="D6" s="2" t="s">
        <v>199</v>
      </c>
      <c r="E6" s="100"/>
      <c r="F6" s="100">
        <v>170</v>
      </c>
      <c r="G6" s="100">
        <v>170.9</v>
      </c>
      <c r="H6" s="100">
        <v>210</v>
      </c>
      <c r="I6" s="42">
        <f t="shared" si="0"/>
        <v>3</v>
      </c>
      <c r="J6" s="43">
        <f t="shared" si="1"/>
        <v>0.12437086687416665</v>
      </c>
      <c r="K6" s="115">
        <f t="shared" si="2"/>
        <v>183.63333333333333</v>
      </c>
      <c r="L6" s="7">
        <v>163.33333333333331</v>
      </c>
      <c r="M6" s="59">
        <v>184.7</v>
      </c>
      <c r="N6" s="150">
        <v>185.09</v>
      </c>
      <c r="O6" s="25">
        <f t="shared" ref="O6:O21" si="3">K6</f>
        <v>183.63333333333333</v>
      </c>
    </row>
    <row r="7" spans="1:15" s="21" customFormat="1" ht="57" customHeight="1" x14ac:dyDescent="0.5">
      <c r="A7" s="2" t="s">
        <v>201</v>
      </c>
      <c r="B7" s="2" t="s">
        <v>9</v>
      </c>
      <c r="C7" s="2" t="s">
        <v>368</v>
      </c>
      <c r="D7" s="2" t="s">
        <v>202</v>
      </c>
      <c r="E7" s="100">
        <v>140</v>
      </c>
      <c r="F7" s="100">
        <v>195</v>
      </c>
      <c r="G7" s="100">
        <v>180.65</v>
      </c>
      <c r="H7" s="100"/>
      <c r="I7" s="42">
        <f t="shared" si="0"/>
        <v>3</v>
      </c>
      <c r="J7" s="43">
        <f t="shared" si="1"/>
        <v>0.16597753530330511</v>
      </c>
      <c r="K7" s="115">
        <f t="shared" si="2"/>
        <v>171.88333333333333</v>
      </c>
      <c r="L7" s="7">
        <v>173.33333333333331</v>
      </c>
      <c r="M7" s="59">
        <v>173.76</v>
      </c>
      <c r="N7" s="150">
        <v>173.47</v>
      </c>
      <c r="O7" s="25">
        <f t="shared" si="3"/>
        <v>171.88333333333333</v>
      </c>
    </row>
    <row r="8" spans="1:15" s="21" customFormat="1" ht="63" customHeight="1" x14ac:dyDescent="0.5">
      <c r="A8" s="2" t="s">
        <v>203</v>
      </c>
      <c r="B8" s="2" t="s">
        <v>9</v>
      </c>
      <c r="C8" s="2" t="s">
        <v>204</v>
      </c>
      <c r="D8" s="2" t="s">
        <v>205</v>
      </c>
      <c r="E8" s="100">
        <v>120</v>
      </c>
      <c r="F8" s="100">
        <v>150</v>
      </c>
      <c r="G8" s="100">
        <v>158.99</v>
      </c>
      <c r="H8" s="100">
        <v>162</v>
      </c>
      <c r="I8" s="42">
        <f t="shared" si="0"/>
        <v>4</v>
      </c>
      <c r="J8" s="43">
        <f t="shared" si="1"/>
        <v>0.12986945603391956</v>
      </c>
      <c r="K8" s="115">
        <f t="shared" si="2"/>
        <v>147.7475</v>
      </c>
      <c r="L8" s="7">
        <v>139</v>
      </c>
      <c r="M8" s="59">
        <v>150.47999999999999</v>
      </c>
      <c r="N8" s="150">
        <v>150.5</v>
      </c>
      <c r="O8" s="25">
        <f t="shared" si="3"/>
        <v>147.7475</v>
      </c>
    </row>
    <row r="9" spans="1:15" s="21" customFormat="1" ht="114" x14ac:dyDescent="0.5">
      <c r="A9" s="2" t="s">
        <v>206</v>
      </c>
      <c r="B9" s="2" t="s">
        <v>9</v>
      </c>
      <c r="C9" s="2" t="s">
        <v>207</v>
      </c>
      <c r="D9" s="2" t="s">
        <v>208</v>
      </c>
      <c r="E9" s="100"/>
      <c r="F9" s="100">
        <v>160</v>
      </c>
      <c r="G9" s="100">
        <v>164</v>
      </c>
      <c r="H9" s="100">
        <v>159</v>
      </c>
      <c r="I9" s="42">
        <f t="shared" si="0"/>
        <v>3</v>
      </c>
      <c r="J9" s="43">
        <f t="shared" si="1"/>
        <v>1.6433237956922923E-2</v>
      </c>
      <c r="K9" s="115">
        <f t="shared" si="2"/>
        <v>161</v>
      </c>
      <c r="L9" s="7">
        <v>148.33333333333331</v>
      </c>
      <c r="M9" s="59">
        <v>173.52</v>
      </c>
      <c r="N9" s="150">
        <v>176.07</v>
      </c>
      <c r="O9" s="25">
        <f t="shared" si="3"/>
        <v>161</v>
      </c>
    </row>
    <row r="10" spans="1:15" s="21" customFormat="1" ht="63.35" x14ac:dyDescent="0.5">
      <c r="A10" s="2" t="s">
        <v>209</v>
      </c>
      <c r="B10" s="15" t="s">
        <v>9</v>
      </c>
      <c r="C10" s="2" t="s">
        <v>210</v>
      </c>
      <c r="D10" s="2" t="s">
        <v>208</v>
      </c>
      <c r="E10" s="100"/>
      <c r="F10" s="100">
        <v>170</v>
      </c>
      <c r="G10" s="100">
        <v>137</v>
      </c>
      <c r="H10" s="100">
        <v>189</v>
      </c>
      <c r="I10" s="42">
        <f t="shared" si="0"/>
        <v>3</v>
      </c>
      <c r="J10" s="43">
        <f t="shared" si="1"/>
        <v>0.1591465392892413</v>
      </c>
      <c r="K10" s="115">
        <f t="shared" si="2"/>
        <v>165.33333333333331</v>
      </c>
      <c r="L10" s="7">
        <v>163.33333333333331</v>
      </c>
      <c r="M10" s="59">
        <v>175.77</v>
      </c>
      <c r="N10" s="150">
        <v>174.5</v>
      </c>
      <c r="O10" s="25">
        <f t="shared" si="3"/>
        <v>165.33333333333331</v>
      </c>
    </row>
    <row r="11" spans="1:15" s="21" customFormat="1" ht="56.25" customHeight="1" x14ac:dyDescent="0.5">
      <c r="A11" s="2" t="s">
        <v>211</v>
      </c>
      <c r="B11" s="2" t="s">
        <v>9</v>
      </c>
      <c r="C11" s="2" t="s">
        <v>212</v>
      </c>
      <c r="D11" s="2" t="s">
        <v>213</v>
      </c>
      <c r="E11" s="100">
        <v>110</v>
      </c>
      <c r="F11" s="100">
        <v>160</v>
      </c>
      <c r="G11" s="100">
        <v>158.99</v>
      </c>
      <c r="H11" s="100">
        <v>175</v>
      </c>
      <c r="I11" s="42">
        <f t="shared" si="0"/>
        <v>4</v>
      </c>
      <c r="J11" s="43">
        <f t="shared" si="1"/>
        <v>0.18738794957466559</v>
      </c>
      <c r="K11" s="115">
        <f t="shared" si="2"/>
        <v>150.9975</v>
      </c>
      <c r="L11" s="7">
        <v>160</v>
      </c>
      <c r="M11" s="59">
        <v>149.5</v>
      </c>
      <c r="N11" s="150">
        <v>146.66999999999999</v>
      </c>
      <c r="O11" s="25">
        <f t="shared" si="3"/>
        <v>150.9975</v>
      </c>
    </row>
    <row r="12" spans="1:15" s="21" customFormat="1" ht="63.35" x14ac:dyDescent="0.5">
      <c r="A12" s="2" t="s">
        <v>211</v>
      </c>
      <c r="B12" s="2" t="s">
        <v>9</v>
      </c>
      <c r="C12" s="2" t="s">
        <v>214</v>
      </c>
      <c r="D12" s="2" t="s">
        <v>215</v>
      </c>
      <c r="E12" s="100">
        <v>110</v>
      </c>
      <c r="F12" s="100">
        <v>160</v>
      </c>
      <c r="G12" s="100">
        <v>160</v>
      </c>
      <c r="H12" s="100">
        <v>175.7</v>
      </c>
      <c r="I12" s="42">
        <f t="shared" si="0"/>
        <v>4</v>
      </c>
      <c r="J12" s="43">
        <f t="shared" si="1"/>
        <v>0.18881416238288362</v>
      </c>
      <c r="K12" s="115">
        <f t="shared" si="2"/>
        <v>151.42500000000001</v>
      </c>
      <c r="L12" s="4">
        <v>160</v>
      </c>
      <c r="M12" s="59">
        <v>146.33000000000001</v>
      </c>
      <c r="N12" s="150">
        <v>146.66999999999999</v>
      </c>
      <c r="O12" s="25">
        <f t="shared" si="3"/>
        <v>151.42500000000001</v>
      </c>
    </row>
    <row r="13" spans="1:15" s="21" customFormat="1" ht="114" x14ac:dyDescent="0.5">
      <c r="A13" s="2" t="s">
        <v>236</v>
      </c>
      <c r="B13" s="2" t="s">
        <v>9</v>
      </c>
      <c r="C13" s="2" t="s">
        <v>216</v>
      </c>
      <c r="D13" s="2" t="s">
        <v>217</v>
      </c>
      <c r="E13" s="100"/>
      <c r="F13" s="100">
        <v>135</v>
      </c>
      <c r="G13" s="100">
        <v>140</v>
      </c>
      <c r="H13" s="100">
        <v>139</v>
      </c>
      <c r="I13" s="42">
        <f t="shared" si="0"/>
        <v>3</v>
      </c>
      <c r="J13" s="43">
        <f t="shared" si="1"/>
        <v>1.9172110949743412E-2</v>
      </c>
      <c r="K13" s="115">
        <f t="shared" si="2"/>
        <v>138</v>
      </c>
      <c r="L13" s="4">
        <v>141.33333333333331</v>
      </c>
      <c r="M13" s="59">
        <v>137</v>
      </c>
      <c r="N13" s="150">
        <v>141.33000000000001</v>
      </c>
      <c r="O13" s="25">
        <f t="shared" si="3"/>
        <v>138</v>
      </c>
    </row>
    <row r="14" spans="1:15" s="21" customFormat="1" ht="57.75" customHeight="1" x14ac:dyDescent="0.5">
      <c r="A14" s="2" t="s">
        <v>218</v>
      </c>
      <c r="B14" s="2" t="s">
        <v>9</v>
      </c>
      <c r="C14" s="2" t="s">
        <v>219</v>
      </c>
      <c r="D14" s="2" t="s">
        <v>220</v>
      </c>
      <c r="E14" s="100"/>
      <c r="F14" s="100">
        <v>170</v>
      </c>
      <c r="G14" s="100">
        <v>180</v>
      </c>
      <c r="H14" s="100">
        <v>276</v>
      </c>
      <c r="I14" s="42">
        <f t="shared" si="0"/>
        <v>3</v>
      </c>
      <c r="J14" s="43">
        <f t="shared" si="1"/>
        <v>0.28047770292253804</v>
      </c>
      <c r="K14" s="115">
        <f t="shared" si="2"/>
        <v>208.66666666666666</v>
      </c>
      <c r="L14" s="4">
        <v>180</v>
      </c>
      <c r="M14" s="59">
        <v>207.94</v>
      </c>
      <c r="N14" s="150">
        <v>217.25</v>
      </c>
      <c r="O14" s="25">
        <f t="shared" si="3"/>
        <v>208.66666666666666</v>
      </c>
    </row>
    <row r="15" spans="1:15" s="21" customFormat="1" ht="63.35" x14ac:dyDescent="0.5">
      <c r="A15" s="2" t="s">
        <v>221</v>
      </c>
      <c r="B15" s="2" t="s">
        <v>9</v>
      </c>
      <c r="C15" s="2" t="s">
        <v>222</v>
      </c>
      <c r="D15" s="2" t="s">
        <v>223</v>
      </c>
      <c r="E15" s="100">
        <v>130</v>
      </c>
      <c r="F15" s="100">
        <v>210</v>
      </c>
      <c r="G15" s="100">
        <v>155</v>
      </c>
      <c r="H15" s="100">
        <v>145.9</v>
      </c>
      <c r="I15" s="42">
        <f t="shared" si="0"/>
        <v>4</v>
      </c>
      <c r="J15" s="43">
        <f t="shared" si="1"/>
        <v>0.21691004643418452</v>
      </c>
      <c r="K15" s="115">
        <f t="shared" si="2"/>
        <v>160.22499999999999</v>
      </c>
      <c r="L15" s="4">
        <v>170.16499999999999</v>
      </c>
      <c r="M15" s="59">
        <v>149.81</v>
      </c>
      <c r="N15" s="150">
        <v>164.75</v>
      </c>
      <c r="O15" s="25">
        <f t="shared" si="3"/>
        <v>160.22499999999999</v>
      </c>
    </row>
    <row r="16" spans="1:15" s="21" customFormat="1" ht="88.7" x14ac:dyDescent="0.5">
      <c r="A16" s="2" t="s">
        <v>224</v>
      </c>
      <c r="B16" s="2" t="s">
        <v>121</v>
      </c>
      <c r="C16" s="2" t="s">
        <v>235</v>
      </c>
      <c r="D16" s="2" t="s">
        <v>225</v>
      </c>
      <c r="E16" s="100">
        <v>50</v>
      </c>
      <c r="F16" s="100">
        <v>75</v>
      </c>
      <c r="G16" s="100">
        <v>89</v>
      </c>
      <c r="H16" s="100">
        <v>83.6</v>
      </c>
      <c r="I16" s="42">
        <f t="shared" si="0"/>
        <v>4</v>
      </c>
      <c r="J16" s="43">
        <f t="shared" si="1"/>
        <v>0.231962924782845</v>
      </c>
      <c r="K16" s="115">
        <f t="shared" si="2"/>
        <v>74.400000000000006</v>
      </c>
      <c r="L16" s="4">
        <v>81.666666666666657</v>
      </c>
      <c r="M16" s="59">
        <v>78.680000000000007</v>
      </c>
      <c r="N16" s="150">
        <v>75.23</v>
      </c>
      <c r="O16" s="25">
        <f t="shared" si="3"/>
        <v>74.400000000000006</v>
      </c>
    </row>
    <row r="17" spans="1:15" s="21" customFormat="1" ht="76" x14ac:dyDescent="0.5">
      <c r="A17" s="2" t="s">
        <v>224</v>
      </c>
      <c r="B17" s="2" t="s">
        <v>121</v>
      </c>
      <c r="C17" s="2" t="s">
        <v>234</v>
      </c>
      <c r="D17" s="2" t="s">
        <v>226</v>
      </c>
      <c r="E17" s="100">
        <v>80</v>
      </c>
      <c r="F17" s="100">
        <v>100</v>
      </c>
      <c r="G17" s="100">
        <v>75</v>
      </c>
      <c r="H17" s="100">
        <v>110</v>
      </c>
      <c r="I17" s="42">
        <f t="shared" si="0"/>
        <v>4</v>
      </c>
      <c r="J17" s="43">
        <f t="shared" si="1"/>
        <v>0.18104317444382659</v>
      </c>
      <c r="K17" s="115">
        <f t="shared" si="2"/>
        <v>91.25</v>
      </c>
      <c r="L17" s="4">
        <v>116.66666666666666</v>
      </c>
      <c r="M17" s="59">
        <v>108.68</v>
      </c>
      <c r="N17" s="150">
        <v>110</v>
      </c>
      <c r="O17" s="25">
        <f t="shared" si="3"/>
        <v>91.25</v>
      </c>
    </row>
    <row r="18" spans="1:15" s="21" customFormat="1" ht="76" x14ac:dyDescent="0.5">
      <c r="A18" s="2" t="s">
        <v>224</v>
      </c>
      <c r="B18" s="2" t="s">
        <v>121</v>
      </c>
      <c r="C18" s="2" t="s">
        <v>233</v>
      </c>
      <c r="D18" s="2" t="s">
        <v>226</v>
      </c>
      <c r="E18" s="100">
        <v>80</v>
      </c>
      <c r="F18" s="100">
        <v>110</v>
      </c>
      <c r="G18" s="100">
        <v>75</v>
      </c>
      <c r="H18" s="100">
        <v>100</v>
      </c>
      <c r="I18" s="42">
        <f t="shared" si="0"/>
        <v>4</v>
      </c>
      <c r="J18" s="43">
        <f t="shared" si="1"/>
        <v>0.18104317444382659</v>
      </c>
      <c r="K18" s="115">
        <f t="shared" si="2"/>
        <v>91.25</v>
      </c>
      <c r="L18" s="4">
        <v>106.66666666666666</v>
      </c>
      <c r="M18" s="59">
        <v>114.37</v>
      </c>
      <c r="N18" s="150">
        <v>121.67</v>
      </c>
      <c r="O18" s="25">
        <f t="shared" si="3"/>
        <v>91.25</v>
      </c>
    </row>
    <row r="19" spans="1:15" s="21" customFormat="1" ht="76" x14ac:dyDescent="0.5">
      <c r="A19" s="2" t="s">
        <v>224</v>
      </c>
      <c r="B19" s="2" t="s">
        <v>121</v>
      </c>
      <c r="C19" s="2" t="s">
        <v>232</v>
      </c>
      <c r="D19" s="2" t="s">
        <v>226</v>
      </c>
      <c r="E19" s="100">
        <v>80</v>
      </c>
      <c r="F19" s="100">
        <v>120</v>
      </c>
      <c r="G19" s="100">
        <v>70</v>
      </c>
      <c r="H19" s="100">
        <v>110</v>
      </c>
      <c r="I19" s="42">
        <f t="shared" si="0"/>
        <v>4</v>
      </c>
      <c r="J19" s="43">
        <f t="shared" si="1"/>
        <v>0.25057643608922281</v>
      </c>
      <c r="K19" s="115">
        <f t="shared" si="2"/>
        <v>95</v>
      </c>
      <c r="L19" s="4">
        <v>113.33333333333333</v>
      </c>
      <c r="M19" s="59">
        <v>107.02</v>
      </c>
      <c r="N19" s="150">
        <v>108.33</v>
      </c>
      <c r="O19" s="25">
        <f t="shared" si="3"/>
        <v>95</v>
      </c>
    </row>
    <row r="20" spans="1:15" s="21" customFormat="1" ht="78" customHeight="1" x14ac:dyDescent="0.5">
      <c r="A20" s="2" t="s">
        <v>224</v>
      </c>
      <c r="B20" s="2" t="s">
        <v>121</v>
      </c>
      <c r="C20" s="2" t="s">
        <v>231</v>
      </c>
      <c r="D20" s="2" t="s">
        <v>227</v>
      </c>
      <c r="E20" s="100">
        <v>80</v>
      </c>
      <c r="F20" s="100">
        <v>130</v>
      </c>
      <c r="G20" s="100">
        <v>75</v>
      </c>
      <c r="H20" s="100">
        <v>85</v>
      </c>
      <c r="I20" s="42">
        <f t="shared" si="0"/>
        <v>4</v>
      </c>
      <c r="J20" s="43">
        <f t="shared" si="1"/>
        <v>0.27385016492920111</v>
      </c>
      <c r="K20" s="115">
        <f t="shared" si="2"/>
        <v>92.5</v>
      </c>
      <c r="L20" s="4">
        <v>136.66666666666666</v>
      </c>
      <c r="M20" s="59">
        <v>118.81</v>
      </c>
      <c r="N20" s="150">
        <v>122.25</v>
      </c>
      <c r="O20" s="25">
        <f t="shared" si="3"/>
        <v>92.5</v>
      </c>
    </row>
    <row r="21" spans="1:15" s="21" customFormat="1" ht="76" x14ac:dyDescent="0.5">
      <c r="A21" s="2" t="s">
        <v>228</v>
      </c>
      <c r="B21" s="2" t="s">
        <v>9</v>
      </c>
      <c r="C21" s="2" t="s">
        <v>229</v>
      </c>
      <c r="D21" s="2" t="s">
        <v>230</v>
      </c>
      <c r="E21" s="107">
        <v>200</v>
      </c>
      <c r="F21" s="107">
        <v>380</v>
      </c>
      <c r="G21" s="100">
        <v>280</v>
      </c>
      <c r="H21" s="100">
        <v>299</v>
      </c>
      <c r="I21" s="42">
        <f t="shared" si="0"/>
        <v>4</v>
      </c>
      <c r="J21" s="43">
        <f t="shared" si="1"/>
        <v>0.25502503693067113</v>
      </c>
      <c r="K21" s="115">
        <f t="shared" si="2"/>
        <v>289.75</v>
      </c>
      <c r="L21" s="4">
        <v>291.75</v>
      </c>
      <c r="M21" s="59">
        <v>289.13</v>
      </c>
      <c r="N21" s="150">
        <v>280</v>
      </c>
      <c r="O21" s="25">
        <f t="shared" si="3"/>
        <v>289.75</v>
      </c>
    </row>
    <row r="22" spans="1:15" s="21" customFormat="1" x14ac:dyDescent="0.5">
      <c r="E22" s="35"/>
      <c r="F22" s="35"/>
      <c r="G22" s="35"/>
      <c r="H22" s="35"/>
      <c r="I22" s="35"/>
      <c r="J22" s="35"/>
      <c r="K22" s="35"/>
    </row>
    <row r="23" spans="1:15" x14ac:dyDescent="0.4">
      <c r="E23" s="8"/>
      <c r="F23" s="8"/>
      <c r="G23" s="8"/>
      <c r="H23" s="8"/>
      <c r="I23" s="8"/>
      <c r="J23" s="8"/>
      <c r="K23" s="8"/>
    </row>
  </sheetData>
  <mergeCells count="11">
    <mergeCell ref="A1:O1"/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N3"/>
  </mergeCells>
  <dataValidations count="1">
    <dataValidation type="list" allowBlank="1" showInputMessage="1" showErrorMessage="1" sqref="B12">
      <formula1>dict14596a9dae914c82b1d1f6ee71223594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zoomScale="85" zoomScaleNormal="85" workbookViewId="0">
      <selection activeCell="S23" sqref="S23"/>
    </sheetView>
  </sheetViews>
  <sheetFormatPr defaultColWidth="9.1171875" defaultRowHeight="12.7" x14ac:dyDescent="0.4"/>
  <cols>
    <col min="1" max="1" width="19.29296875" style="1" customWidth="1"/>
    <col min="2" max="2" width="9.1171875" style="1"/>
    <col min="3" max="3" width="31.703125" style="1" customWidth="1"/>
    <col min="4" max="4" width="15.5859375" style="1" customWidth="1"/>
    <col min="5" max="5" width="10.87890625" style="1" customWidth="1"/>
    <col min="6" max="6" width="10.87890625" style="8" customWidth="1"/>
    <col min="7" max="8" width="10.87890625" style="61" customWidth="1"/>
    <col min="9" max="9" width="10.87890625" style="1" customWidth="1"/>
    <col min="10" max="10" width="10.87890625" style="66" customWidth="1"/>
    <col min="11" max="12" width="9.1171875" style="1"/>
    <col min="13" max="13" width="13.5859375" style="1" customWidth="1"/>
    <col min="14" max="16" width="10.703125" style="1" hidden="1" customWidth="1"/>
    <col min="17" max="17" width="14.5859375" style="1" customWidth="1"/>
    <col min="18" max="16384" width="9.1171875" style="1"/>
  </cols>
  <sheetData>
    <row r="1" spans="1:17" x14ac:dyDescent="0.4">
      <c r="A1" s="200" t="s">
        <v>419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3" spans="1:17" s="75" customFormat="1" ht="12.75" customHeight="1" x14ac:dyDescent="0.5">
      <c r="A3" s="194" t="s">
        <v>0</v>
      </c>
      <c r="B3" s="194" t="s">
        <v>1</v>
      </c>
      <c r="C3" s="194" t="s">
        <v>2</v>
      </c>
      <c r="D3" s="194" t="s">
        <v>3</v>
      </c>
      <c r="E3" s="194" t="s">
        <v>6</v>
      </c>
      <c r="F3" s="194"/>
      <c r="G3" s="194"/>
      <c r="H3" s="194"/>
      <c r="I3" s="194"/>
      <c r="J3" s="194"/>
      <c r="K3" s="194" t="s">
        <v>4</v>
      </c>
      <c r="L3" s="194" t="s">
        <v>5</v>
      </c>
      <c r="M3" s="201" t="s">
        <v>347</v>
      </c>
      <c r="N3" s="204" t="s">
        <v>437</v>
      </c>
      <c r="O3" s="202"/>
      <c r="P3" s="203"/>
      <c r="Q3" s="194" t="s">
        <v>401</v>
      </c>
    </row>
    <row r="4" spans="1:17" s="75" customFormat="1" ht="50.7" x14ac:dyDescent="0.5">
      <c r="A4" s="194"/>
      <c r="B4" s="194"/>
      <c r="C4" s="194"/>
      <c r="D4" s="194"/>
      <c r="E4" s="109" t="s">
        <v>424</v>
      </c>
      <c r="F4" s="109" t="s">
        <v>354</v>
      </c>
      <c r="G4" s="112" t="s">
        <v>432</v>
      </c>
      <c r="H4" s="112" t="s">
        <v>362</v>
      </c>
      <c r="I4" s="110" t="s">
        <v>364</v>
      </c>
      <c r="J4" s="88" t="s">
        <v>435</v>
      </c>
      <c r="K4" s="194"/>
      <c r="L4" s="194"/>
      <c r="M4" s="201"/>
      <c r="N4" s="10" t="s">
        <v>10</v>
      </c>
      <c r="O4" s="10" t="s">
        <v>349</v>
      </c>
      <c r="P4" s="10" t="s">
        <v>392</v>
      </c>
      <c r="Q4" s="194"/>
    </row>
    <row r="5" spans="1:17" s="21" customFormat="1" ht="58.5" customHeight="1" x14ac:dyDescent="0.5">
      <c r="A5" s="2" t="s">
        <v>237</v>
      </c>
      <c r="B5" s="18" t="s">
        <v>9</v>
      </c>
      <c r="C5" s="18" t="s">
        <v>260</v>
      </c>
      <c r="D5" s="18" t="s">
        <v>238</v>
      </c>
      <c r="E5" s="100">
        <v>85</v>
      </c>
      <c r="F5" s="100">
        <v>140</v>
      </c>
      <c r="G5" s="111">
        <v>128</v>
      </c>
      <c r="H5" s="111"/>
      <c r="I5" s="100">
        <v>128</v>
      </c>
      <c r="J5" s="89">
        <v>119.67</v>
      </c>
      <c r="K5" s="5">
        <f t="shared" ref="K5:K23" si="0">COUNT(E5:J5)</f>
        <v>5</v>
      </c>
      <c r="L5" s="6">
        <f t="shared" ref="L5:L23" si="1">STDEVA(E5:J5)/(SUM(E5:J5)/COUNTIF(E5:J5,"&gt;0"))</f>
        <v>0.17425987298506132</v>
      </c>
      <c r="M5" s="115">
        <f t="shared" ref="M5:M23" si="2">1/K5*(SUM(E5:J5))</f>
        <v>120.134</v>
      </c>
      <c r="N5" s="7">
        <v>118.33333333333333</v>
      </c>
      <c r="O5" s="58">
        <v>116.01</v>
      </c>
      <c r="P5" s="149">
        <v>117.69</v>
      </c>
      <c r="Q5" s="25">
        <f>M5</f>
        <v>120.134</v>
      </c>
    </row>
    <row r="6" spans="1:17" s="21" customFormat="1" ht="58.5" customHeight="1" x14ac:dyDescent="0.5">
      <c r="A6" s="2" t="s">
        <v>237</v>
      </c>
      <c r="B6" s="18" t="s">
        <v>9</v>
      </c>
      <c r="C6" s="18" t="s">
        <v>263</v>
      </c>
      <c r="D6" s="18" t="s">
        <v>238</v>
      </c>
      <c r="E6" s="100">
        <v>85</v>
      </c>
      <c r="F6" s="100">
        <v>115</v>
      </c>
      <c r="G6" s="111">
        <v>120</v>
      </c>
      <c r="H6" s="111"/>
      <c r="I6" s="100">
        <v>116</v>
      </c>
      <c r="J6" s="89">
        <v>119.67</v>
      </c>
      <c r="K6" s="5">
        <f t="shared" si="0"/>
        <v>5</v>
      </c>
      <c r="L6" s="6">
        <f t="shared" si="1"/>
        <v>0.13293821997856975</v>
      </c>
      <c r="M6" s="115">
        <f t="shared" si="2"/>
        <v>111.134</v>
      </c>
      <c r="N6" s="7">
        <v>126.66666666666666</v>
      </c>
      <c r="O6" s="59">
        <v>114.34</v>
      </c>
      <c r="P6" s="150">
        <v>115.69</v>
      </c>
      <c r="Q6" s="25">
        <f t="shared" ref="Q6:Q23" si="3">M6</f>
        <v>111.134</v>
      </c>
    </row>
    <row r="7" spans="1:17" s="21" customFormat="1" ht="58.5" customHeight="1" x14ac:dyDescent="0.5">
      <c r="A7" s="2" t="s">
        <v>237</v>
      </c>
      <c r="B7" s="18" t="s">
        <v>9</v>
      </c>
      <c r="C7" s="18" t="s">
        <v>261</v>
      </c>
      <c r="D7" s="18" t="s">
        <v>238</v>
      </c>
      <c r="E7" s="100">
        <v>85</v>
      </c>
      <c r="F7" s="100">
        <v>170</v>
      </c>
      <c r="G7" s="111">
        <v>135</v>
      </c>
      <c r="H7" s="111"/>
      <c r="I7" s="100">
        <v>109</v>
      </c>
      <c r="J7" s="89">
        <v>119.67</v>
      </c>
      <c r="K7" s="42">
        <f t="shared" si="0"/>
        <v>5</v>
      </c>
      <c r="L7" s="43">
        <f t="shared" si="1"/>
        <v>0.25561519725318249</v>
      </c>
      <c r="M7" s="115">
        <f t="shared" si="2"/>
        <v>123.73399999999999</v>
      </c>
      <c r="N7" s="7">
        <v>130</v>
      </c>
      <c r="O7" s="59">
        <v>116.01</v>
      </c>
      <c r="P7" s="150">
        <v>122.46</v>
      </c>
      <c r="Q7" s="25">
        <f t="shared" si="3"/>
        <v>123.73399999999999</v>
      </c>
    </row>
    <row r="8" spans="1:17" s="21" customFormat="1" ht="58.5" customHeight="1" x14ac:dyDescent="0.5">
      <c r="A8" s="2" t="s">
        <v>239</v>
      </c>
      <c r="B8" s="2" t="s">
        <v>9</v>
      </c>
      <c r="C8" s="2" t="s">
        <v>240</v>
      </c>
      <c r="D8" s="2" t="s">
        <v>238</v>
      </c>
      <c r="E8" s="100">
        <v>65</v>
      </c>
      <c r="F8" s="100">
        <v>83</v>
      </c>
      <c r="G8" s="111">
        <v>95</v>
      </c>
      <c r="H8" s="111"/>
      <c r="I8" s="100">
        <v>75</v>
      </c>
      <c r="J8" s="89">
        <v>77.8</v>
      </c>
      <c r="K8" s="42">
        <f t="shared" si="0"/>
        <v>5</v>
      </c>
      <c r="L8" s="43">
        <f t="shared" si="1"/>
        <v>0.13914728399316215</v>
      </c>
      <c r="M8" s="115">
        <f t="shared" si="2"/>
        <v>79.160000000000011</v>
      </c>
      <c r="N8" s="7">
        <v>114.9975</v>
      </c>
      <c r="O8" s="59">
        <v>82.28</v>
      </c>
      <c r="P8" s="150">
        <v>84.47</v>
      </c>
      <c r="Q8" s="25">
        <f t="shared" si="3"/>
        <v>79.160000000000011</v>
      </c>
    </row>
    <row r="9" spans="1:17" s="21" customFormat="1" ht="58.5" customHeight="1" x14ac:dyDescent="0.5">
      <c r="A9" s="2" t="s">
        <v>239</v>
      </c>
      <c r="B9" s="18" t="s">
        <v>9</v>
      </c>
      <c r="C9" s="18" t="s">
        <v>262</v>
      </c>
      <c r="D9" s="18" t="s">
        <v>238</v>
      </c>
      <c r="E9" s="100">
        <v>65</v>
      </c>
      <c r="F9" s="100"/>
      <c r="G9" s="111">
        <v>115</v>
      </c>
      <c r="H9" s="111"/>
      <c r="I9" s="100">
        <v>85</v>
      </c>
      <c r="J9" s="89">
        <v>77.8</v>
      </c>
      <c r="K9" s="42">
        <f t="shared" si="0"/>
        <v>4</v>
      </c>
      <c r="L9" s="43">
        <f t="shared" si="1"/>
        <v>0.24751762666980839</v>
      </c>
      <c r="M9" s="115">
        <f t="shared" si="2"/>
        <v>85.7</v>
      </c>
      <c r="N9" s="7">
        <v>125.75</v>
      </c>
      <c r="O9" s="59">
        <v>82.28</v>
      </c>
      <c r="P9" s="150">
        <v>92.21</v>
      </c>
      <c r="Q9" s="25">
        <f t="shared" si="3"/>
        <v>85.7</v>
      </c>
    </row>
    <row r="10" spans="1:17" s="21" customFormat="1" ht="58.5" customHeight="1" x14ac:dyDescent="0.5">
      <c r="A10" s="2" t="s">
        <v>241</v>
      </c>
      <c r="B10" s="18" t="s">
        <v>9</v>
      </c>
      <c r="C10" s="18" t="s">
        <v>264</v>
      </c>
      <c r="D10" s="18" t="s">
        <v>238</v>
      </c>
      <c r="E10" s="100">
        <v>40</v>
      </c>
      <c r="F10" s="100">
        <v>70</v>
      </c>
      <c r="G10" s="111">
        <v>50</v>
      </c>
      <c r="H10" s="111"/>
      <c r="I10" s="100"/>
      <c r="J10" s="89">
        <v>50.38</v>
      </c>
      <c r="K10" s="42">
        <f t="shared" si="0"/>
        <v>4</v>
      </c>
      <c r="L10" s="43">
        <f t="shared" si="1"/>
        <v>0.23879272411118074</v>
      </c>
      <c r="M10" s="115">
        <f t="shared" si="2"/>
        <v>52.594999999999999</v>
      </c>
      <c r="N10" s="7">
        <v>63.666666666666664</v>
      </c>
      <c r="O10" s="59">
        <v>51.93</v>
      </c>
      <c r="P10" s="150">
        <v>62.84</v>
      </c>
      <c r="Q10" s="25">
        <f t="shared" si="3"/>
        <v>52.594999999999999</v>
      </c>
    </row>
    <row r="11" spans="1:17" s="21" customFormat="1" ht="58.5" customHeight="1" x14ac:dyDescent="0.5">
      <c r="A11" s="2" t="s">
        <v>241</v>
      </c>
      <c r="B11" s="18" t="s">
        <v>9</v>
      </c>
      <c r="C11" s="18" t="s">
        <v>265</v>
      </c>
      <c r="D11" s="18" t="s">
        <v>238</v>
      </c>
      <c r="E11" s="100">
        <v>40</v>
      </c>
      <c r="F11" s="100">
        <v>58</v>
      </c>
      <c r="G11" s="111">
        <v>42.5</v>
      </c>
      <c r="H11" s="111"/>
      <c r="I11" s="100"/>
      <c r="J11" s="89">
        <v>50.38</v>
      </c>
      <c r="K11" s="42">
        <f t="shared" si="0"/>
        <v>4</v>
      </c>
      <c r="L11" s="43">
        <f t="shared" si="1"/>
        <v>0.17093070207810632</v>
      </c>
      <c r="M11" s="115">
        <f t="shared" si="2"/>
        <v>47.72</v>
      </c>
      <c r="N11" s="7">
        <v>65.666666666666657</v>
      </c>
      <c r="O11" s="59">
        <v>51.93</v>
      </c>
      <c r="P11" s="150">
        <v>51.05</v>
      </c>
      <c r="Q11" s="25">
        <v>51.05</v>
      </c>
    </row>
    <row r="12" spans="1:17" s="21" customFormat="1" ht="58.5" customHeight="1" x14ac:dyDescent="0.5">
      <c r="A12" s="2" t="s">
        <v>242</v>
      </c>
      <c r="B12" s="2" t="s">
        <v>9</v>
      </c>
      <c r="C12" s="2" t="s">
        <v>266</v>
      </c>
      <c r="D12" s="2" t="s">
        <v>238</v>
      </c>
      <c r="E12" s="100">
        <v>40</v>
      </c>
      <c r="F12" s="100"/>
      <c r="G12" s="111">
        <v>41</v>
      </c>
      <c r="H12" s="111">
        <v>75.989999999999995</v>
      </c>
      <c r="I12" s="100">
        <v>68</v>
      </c>
      <c r="J12" s="94"/>
      <c r="K12" s="42">
        <f t="shared" si="0"/>
        <v>4</v>
      </c>
      <c r="L12" s="43">
        <f t="shared" si="1"/>
        <v>0.32851969425834149</v>
      </c>
      <c r="M12" s="115">
        <f t="shared" si="2"/>
        <v>56.247500000000002</v>
      </c>
      <c r="N12" s="4">
        <v>56.326666666666668</v>
      </c>
      <c r="O12" s="59">
        <v>63.14</v>
      </c>
      <c r="P12" s="150">
        <v>62.4</v>
      </c>
      <c r="Q12" s="25">
        <f t="shared" si="3"/>
        <v>56.247500000000002</v>
      </c>
    </row>
    <row r="13" spans="1:17" s="21" customFormat="1" ht="58.5" customHeight="1" x14ac:dyDescent="0.5">
      <c r="A13" s="2" t="s">
        <v>242</v>
      </c>
      <c r="B13" s="18" t="s">
        <v>9</v>
      </c>
      <c r="C13" s="18" t="s">
        <v>267</v>
      </c>
      <c r="D13" s="18" t="s">
        <v>238</v>
      </c>
      <c r="E13" s="100">
        <v>40</v>
      </c>
      <c r="F13" s="100"/>
      <c r="G13" s="111">
        <v>44</v>
      </c>
      <c r="H13" s="111">
        <v>60.99</v>
      </c>
      <c r="I13" s="100">
        <v>71.3</v>
      </c>
      <c r="J13" s="94"/>
      <c r="K13" s="42">
        <f t="shared" si="0"/>
        <v>4</v>
      </c>
      <c r="L13" s="43">
        <f t="shared" si="1"/>
        <v>0.27098757265940399</v>
      </c>
      <c r="M13" s="115">
        <f t="shared" si="2"/>
        <v>54.072500000000005</v>
      </c>
      <c r="N13" s="4">
        <v>60.296666666666667</v>
      </c>
      <c r="O13" s="59">
        <v>63.14</v>
      </c>
      <c r="P13" s="150">
        <v>69.06</v>
      </c>
      <c r="Q13" s="25">
        <f t="shared" si="3"/>
        <v>54.072500000000005</v>
      </c>
    </row>
    <row r="14" spans="1:17" s="21" customFormat="1" ht="58.5" customHeight="1" x14ac:dyDescent="0.5">
      <c r="A14" s="2" t="s">
        <v>243</v>
      </c>
      <c r="B14" s="2" t="s">
        <v>9</v>
      </c>
      <c r="C14" s="2" t="s">
        <v>244</v>
      </c>
      <c r="D14" s="2" t="s">
        <v>238</v>
      </c>
      <c r="E14" s="100"/>
      <c r="F14" s="100">
        <v>50</v>
      </c>
      <c r="G14" s="111">
        <v>42</v>
      </c>
      <c r="H14" s="111"/>
      <c r="I14" s="100">
        <v>70.900000000000006</v>
      </c>
      <c r="J14" s="94"/>
      <c r="K14" s="5">
        <f t="shared" si="0"/>
        <v>3</v>
      </c>
      <c r="L14" s="6">
        <f t="shared" si="1"/>
        <v>0.27480904631819203</v>
      </c>
      <c r="M14" s="115">
        <f t="shared" si="2"/>
        <v>54.3</v>
      </c>
      <c r="N14" s="4">
        <v>53.744999999999997</v>
      </c>
      <c r="O14" s="59">
        <v>56.47</v>
      </c>
      <c r="P14" s="150">
        <v>56.67</v>
      </c>
      <c r="Q14" s="25">
        <f t="shared" si="3"/>
        <v>54.3</v>
      </c>
    </row>
    <row r="15" spans="1:17" s="21" customFormat="1" ht="58.5" customHeight="1" x14ac:dyDescent="0.5">
      <c r="A15" s="2" t="s">
        <v>245</v>
      </c>
      <c r="B15" s="2" t="s">
        <v>9</v>
      </c>
      <c r="C15" s="2" t="s">
        <v>246</v>
      </c>
      <c r="D15" s="2" t="s">
        <v>238</v>
      </c>
      <c r="E15" s="100">
        <v>35</v>
      </c>
      <c r="F15" s="100">
        <v>50</v>
      </c>
      <c r="G15" s="111">
        <v>48</v>
      </c>
      <c r="H15" s="111"/>
      <c r="I15" s="100">
        <v>66</v>
      </c>
      <c r="J15" s="94"/>
      <c r="K15" s="5">
        <f t="shared" si="0"/>
        <v>4</v>
      </c>
      <c r="L15" s="6">
        <f t="shared" si="1"/>
        <v>0.25550840825016208</v>
      </c>
      <c r="M15" s="115">
        <f t="shared" si="2"/>
        <v>49.75</v>
      </c>
      <c r="N15" s="4">
        <v>51.4375</v>
      </c>
      <c r="O15" s="59">
        <v>50.78</v>
      </c>
      <c r="P15" s="150">
        <v>52.36</v>
      </c>
      <c r="Q15" s="25">
        <f t="shared" si="3"/>
        <v>49.75</v>
      </c>
    </row>
    <row r="16" spans="1:17" s="21" customFormat="1" ht="58.5" customHeight="1" x14ac:dyDescent="0.5">
      <c r="A16" s="2" t="s">
        <v>247</v>
      </c>
      <c r="B16" s="2" t="s">
        <v>9</v>
      </c>
      <c r="C16" s="2" t="s">
        <v>248</v>
      </c>
      <c r="D16" s="2" t="s">
        <v>238</v>
      </c>
      <c r="E16" s="100">
        <v>35</v>
      </c>
      <c r="F16" s="100">
        <v>50</v>
      </c>
      <c r="G16" s="111">
        <v>48</v>
      </c>
      <c r="H16" s="111"/>
      <c r="I16" s="100">
        <v>70</v>
      </c>
      <c r="J16" s="94"/>
      <c r="K16" s="5">
        <f t="shared" si="0"/>
        <v>4</v>
      </c>
      <c r="L16" s="6">
        <f t="shared" si="1"/>
        <v>0.28480689386894997</v>
      </c>
      <c r="M16" s="115">
        <f t="shared" si="2"/>
        <v>50.75</v>
      </c>
      <c r="N16" s="4">
        <v>52.975000000000001</v>
      </c>
      <c r="O16" s="59">
        <v>53.58</v>
      </c>
      <c r="P16" s="150">
        <v>52.67</v>
      </c>
      <c r="Q16" s="25">
        <f t="shared" si="3"/>
        <v>50.75</v>
      </c>
    </row>
    <row r="17" spans="1:17" s="21" customFormat="1" ht="58.5" customHeight="1" x14ac:dyDescent="0.5">
      <c r="A17" s="2" t="s">
        <v>247</v>
      </c>
      <c r="B17" s="18" t="s">
        <v>9</v>
      </c>
      <c r="C17" s="18" t="s">
        <v>268</v>
      </c>
      <c r="D17" s="18" t="s">
        <v>238</v>
      </c>
      <c r="E17" s="100">
        <v>35</v>
      </c>
      <c r="F17" s="100">
        <v>57</v>
      </c>
      <c r="G17" s="111">
        <v>52</v>
      </c>
      <c r="H17" s="111">
        <v>68.900000000000006</v>
      </c>
      <c r="I17" s="100"/>
      <c r="J17" s="94"/>
      <c r="K17" s="5">
        <f t="shared" si="0"/>
        <v>4</v>
      </c>
      <c r="L17" s="6">
        <f t="shared" si="1"/>
        <v>0.26428553407558508</v>
      </c>
      <c r="M17" s="115">
        <f t="shared" si="2"/>
        <v>53.225000000000001</v>
      </c>
      <c r="N17" s="4">
        <v>57.744999999999997</v>
      </c>
      <c r="O17" s="59">
        <v>57.8</v>
      </c>
      <c r="P17" s="150">
        <v>59</v>
      </c>
      <c r="Q17" s="25">
        <f t="shared" si="3"/>
        <v>53.225000000000001</v>
      </c>
    </row>
    <row r="18" spans="1:17" s="21" customFormat="1" ht="58.5" customHeight="1" x14ac:dyDescent="0.5">
      <c r="A18" s="2" t="s">
        <v>249</v>
      </c>
      <c r="B18" s="18" t="s">
        <v>9</v>
      </c>
      <c r="C18" s="18" t="s">
        <v>250</v>
      </c>
      <c r="D18" s="18" t="s">
        <v>251</v>
      </c>
      <c r="E18" s="100">
        <v>45</v>
      </c>
      <c r="F18" s="100">
        <v>49</v>
      </c>
      <c r="G18" s="111">
        <v>52</v>
      </c>
      <c r="H18" s="111"/>
      <c r="I18" s="100">
        <v>51</v>
      </c>
      <c r="J18" s="95">
        <v>50.89</v>
      </c>
      <c r="K18" s="5">
        <f t="shared" si="0"/>
        <v>5</v>
      </c>
      <c r="L18" s="6">
        <f t="shared" si="1"/>
        <v>5.6062446591242501E-2</v>
      </c>
      <c r="M18" s="115">
        <f t="shared" si="2"/>
        <v>49.578000000000003</v>
      </c>
      <c r="N18" s="4">
        <v>50</v>
      </c>
      <c r="O18" s="59">
        <v>45.47</v>
      </c>
      <c r="P18" s="150">
        <v>46.19</v>
      </c>
      <c r="Q18" s="25">
        <f t="shared" si="3"/>
        <v>49.578000000000003</v>
      </c>
    </row>
    <row r="19" spans="1:17" s="21" customFormat="1" ht="58.5" customHeight="1" x14ac:dyDescent="0.5">
      <c r="A19" s="2" t="s">
        <v>252</v>
      </c>
      <c r="B19" s="2" t="s">
        <v>9</v>
      </c>
      <c r="C19" s="2" t="s">
        <v>269</v>
      </c>
      <c r="D19" s="2" t="s">
        <v>238</v>
      </c>
      <c r="E19" s="100"/>
      <c r="F19" s="100">
        <v>110</v>
      </c>
      <c r="G19" s="111">
        <v>98</v>
      </c>
      <c r="H19" s="111"/>
      <c r="I19" s="111">
        <v>120</v>
      </c>
      <c r="J19" s="94"/>
      <c r="K19" s="5">
        <f t="shared" si="0"/>
        <v>3</v>
      </c>
      <c r="L19" s="6">
        <f t="shared" si="1"/>
        <v>0.10074824171864821</v>
      </c>
      <c r="M19" s="115">
        <f t="shared" si="2"/>
        <v>109.33333333333333</v>
      </c>
      <c r="N19" s="4">
        <v>101.66666666666666</v>
      </c>
      <c r="O19" s="59">
        <v>115.08</v>
      </c>
      <c r="P19" s="150">
        <v>119.16</v>
      </c>
      <c r="Q19" s="25">
        <f t="shared" si="3"/>
        <v>109.33333333333333</v>
      </c>
    </row>
    <row r="20" spans="1:17" s="21" customFormat="1" ht="58.5" customHeight="1" x14ac:dyDescent="0.5">
      <c r="A20" s="2" t="s">
        <v>252</v>
      </c>
      <c r="B20" s="18" t="s">
        <v>9</v>
      </c>
      <c r="C20" s="18" t="s">
        <v>253</v>
      </c>
      <c r="D20" s="18" t="s">
        <v>238</v>
      </c>
      <c r="E20" s="100"/>
      <c r="F20" s="100">
        <v>200</v>
      </c>
      <c r="G20" s="111">
        <v>125</v>
      </c>
      <c r="H20" s="111"/>
      <c r="I20" s="111">
        <v>115.3</v>
      </c>
      <c r="J20" s="94"/>
      <c r="K20" s="5">
        <f t="shared" si="0"/>
        <v>3</v>
      </c>
      <c r="L20" s="43">
        <f t="shared" si="1"/>
        <v>0.31584715329422702</v>
      </c>
      <c r="M20" s="115">
        <f t="shared" si="2"/>
        <v>146.76666666666665</v>
      </c>
      <c r="N20" s="4">
        <v>140.5</v>
      </c>
      <c r="O20" s="59">
        <v>150.56</v>
      </c>
      <c r="P20" s="150">
        <v>171.67</v>
      </c>
      <c r="Q20" s="25">
        <f t="shared" si="3"/>
        <v>146.76666666666665</v>
      </c>
    </row>
    <row r="21" spans="1:17" s="21" customFormat="1" ht="58.5" customHeight="1" x14ac:dyDescent="0.5">
      <c r="A21" s="2" t="s">
        <v>254</v>
      </c>
      <c r="B21" s="18" t="s">
        <v>9</v>
      </c>
      <c r="C21" s="18" t="s">
        <v>255</v>
      </c>
      <c r="D21" s="18" t="s">
        <v>238</v>
      </c>
      <c r="E21" s="100"/>
      <c r="F21" s="100">
        <v>78</v>
      </c>
      <c r="G21" s="111">
        <v>56</v>
      </c>
      <c r="H21" s="111"/>
      <c r="I21" s="111">
        <v>95</v>
      </c>
      <c r="J21" s="94"/>
      <c r="K21" s="5">
        <f t="shared" si="0"/>
        <v>3</v>
      </c>
      <c r="L21" s="6">
        <f t="shared" si="1"/>
        <v>0.25615736901419173</v>
      </c>
      <c r="M21" s="115">
        <f t="shared" si="2"/>
        <v>76.333333333333329</v>
      </c>
      <c r="N21" s="4">
        <v>76</v>
      </c>
      <c r="O21" s="59">
        <v>77.209999999999994</v>
      </c>
      <c r="P21" s="150">
        <v>79.33</v>
      </c>
      <c r="Q21" s="25">
        <f t="shared" si="3"/>
        <v>76.333333333333329</v>
      </c>
    </row>
    <row r="22" spans="1:17" s="21" customFormat="1" ht="58.5" customHeight="1" x14ac:dyDescent="0.5">
      <c r="A22" s="2" t="s">
        <v>256</v>
      </c>
      <c r="B22" s="2" t="s">
        <v>9</v>
      </c>
      <c r="C22" s="2" t="s">
        <v>257</v>
      </c>
      <c r="D22" s="2" t="s">
        <v>238</v>
      </c>
      <c r="E22" s="100"/>
      <c r="F22" s="100">
        <v>210</v>
      </c>
      <c r="G22" s="111">
        <v>150</v>
      </c>
      <c r="H22" s="111"/>
      <c r="I22" s="111">
        <v>185</v>
      </c>
      <c r="J22" s="94"/>
      <c r="K22" s="5">
        <f t="shared" si="0"/>
        <v>3</v>
      </c>
      <c r="L22" s="6">
        <f t="shared" si="1"/>
        <v>0.16590037908279953</v>
      </c>
      <c r="M22" s="115">
        <f t="shared" si="2"/>
        <v>181.66666666666666</v>
      </c>
      <c r="N22" s="4">
        <v>164.3725</v>
      </c>
      <c r="O22" s="59">
        <v>174.17</v>
      </c>
      <c r="P22" s="150">
        <v>196</v>
      </c>
      <c r="Q22" s="25">
        <f t="shared" si="3"/>
        <v>181.66666666666666</v>
      </c>
    </row>
    <row r="23" spans="1:17" ht="58.5" customHeight="1" x14ac:dyDescent="0.4">
      <c r="A23" s="2" t="s">
        <v>258</v>
      </c>
      <c r="B23" s="2" t="s">
        <v>9</v>
      </c>
      <c r="C23" s="2" t="s">
        <v>259</v>
      </c>
      <c r="D23" s="2" t="s">
        <v>238</v>
      </c>
      <c r="E23" s="100"/>
      <c r="F23" s="100">
        <v>65</v>
      </c>
      <c r="G23" s="111">
        <v>45</v>
      </c>
      <c r="H23" s="111"/>
      <c r="I23" s="111">
        <v>80</v>
      </c>
      <c r="J23" s="94"/>
      <c r="K23" s="5">
        <f t="shared" si="0"/>
        <v>3</v>
      </c>
      <c r="L23" s="6">
        <f t="shared" si="1"/>
        <v>0.27725404612770349</v>
      </c>
      <c r="M23" s="115">
        <f t="shared" si="2"/>
        <v>63.333333333333329</v>
      </c>
      <c r="N23" s="4">
        <v>67.222499999999997</v>
      </c>
      <c r="O23" s="59">
        <v>76.650000000000006</v>
      </c>
      <c r="P23" s="150">
        <v>75.5</v>
      </c>
      <c r="Q23" s="25">
        <f t="shared" si="3"/>
        <v>63.333333333333329</v>
      </c>
    </row>
  </sheetData>
  <mergeCells count="11">
    <mergeCell ref="A1:Q1"/>
    <mergeCell ref="Q3:Q4"/>
    <mergeCell ref="A3:A4"/>
    <mergeCell ref="B3:B4"/>
    <mergeCell ref="C3:C4"/>
    <mergeCell ref="D3:D4"/>
    <mergeCell ref="E3:J3"/>
    <mergeCell ref="K3:K4"/>
    <mergeCell ref="L3:L4"/>
    <mergeCell ref="M3:M4"/>
    <mergeCell ref="N3:P3"/>
  </mergeCells>
  <pageMargins left="0.70866141732283472" right="0.70866141732283472" top="0.74803149606299213" bottom="0.74803149606299213" header="0.31496062992125984" footer="0.31496062992125984"/>
  <pageSetup paperSize="9" scale="58" fitToHeight="3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zoomScale="85" zoomScaleNormal="85" workbookViewId="0">
      <selection activeCell="Q7" sqref="Q7"/>
    </sheetView>
  </sheetViews>
  <sheetFormatPr defaultColWidth="9.1171875" defaultRowHeight="12.7" x14ac:dyDescent="0.5"/>
  <cols>
    <col min="1" max="1" width="15.1171875" style="27" customWidth="1"/>
    <col min="2" max="2" width="9.1171875" style="27"/>
    <col min="3" max="3" width="31.703125" style="27" customWidth="1"/>
    <col min="4" max="4" width="17.703125" style="27" customWidth="1"/>
    <col min="5" max="7" width="10.703125" style="27" customWidth="1"/>
    <col min="8" max="8" width="10.703125" style="69" customWidth="1"/>
    <col min="9" max="10" width="9.1171875" style="27"/>
    <col min="11" max="11" width="14.29296875" style="27" customWidth="1"/>
    <col min="12" max="14" width="11.87890625" style="33" hidden="1" customWidth="1"/>
    <col min="15" max="15" width="15.5859375" style="33" customWidth="1"/>
    <col min="16" max="16384" width="9.1171875" style="27"/>
  </cols>
  <sheetData>
    <row r="1" spans="1:15" x14ac:dyDescent="0.5">
      <c r="A1" s="206" t="s">
        <v>420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3" spans="1:15" s="75" customFormat="1" ht="12.75" customHeight="1" x14ac:dyDescent="0.5">
      <c r="A3" s="194" t="s">
        <v>0</v>
      </c>
      <c r="B3" s="194" t="s">
        <v>1</v>
      </c>
      <c r="C3" s="194" t="s">
        <v>2</v>
      </c>
      <c r="D3" s="194" t="s">
        <v>3</v>
      </c>
      <c r="E3" s="194"/>
      <c r="F3" s="194"/>
      <c r="G3" s="194"/>
      <c r="H3" s="194"/>
      <c r="I3" s="194" t="s">
        <v>4</v>
      </c>
      <c r="J3" s="194" t="s">
        <v>5</v>
      </c>
      <c r="K3" s="201" t="s">
        <v>348</v>
      </c>
      <c r="L3" s="204" t="s">
        <v>437</v>
      </c>
      <c r="M3" s="202"/>
      <c r="N3" s="203"/>
      <c r="O3" s="194" t="s">
        <v>421</v>
      </c>
    </row>
    <row r="4" spans="1:15" s="75" customFormat="1" ht="51" customHeight="1" x14ac:dyDescent="0.5">
      <c r="A4" s="194"/>
      <c r="B4" s="194"/>
      <c r="C4" s="194"/>
      <c r="D4" s="194"/>
      <c r="E4" s="90" t="s">
        <v>354</v>
      </c>
      <c r="F4" s="90" t="s">
        <v>432</v>
      </c>
      <c r="G4" s="102" t="s">
        <v>363</v>
      </c>
      <c r="H4" s="88" t="s">
        <v>435</v>
      </c>
      <c r="I4" s="194"/>
      <c r="J4" s="194"/>
      <c r="K4" s="201"/>
      <c r="L4" s="10" t="s">
        <v>10</v>
      </c>
      <c r="M4" s="10" t="s">
        <v>349</v>
      </c>
      <c r="N4" s="10" t="s">
        <v>392</v>
      </c>
      <c r="O4" s="194"/>
    </row>
    <row r="5" spans="1:15" ht="88.5" customHeight="1" x14ac:dyDescent="0.5">
      <c r="A5" s="28" t="s">
        <v>270</v>
      </c>
      <c r="B5" s="20" t="s">
        <v>9</v>
      </c>
      <c r="C5" s="20" t="s">
        <v>369</v>
      </c>
      <c r="D5" s="20" t="s">
        <v>271</v>
      </c>
      <c r="E5" s="100">
        <v>90</v>
      </c>
      <c r="F5" s="100">
        <v>102</v>
      </c>
      <c r="G5" s="100">
        <v>110</v>
      </c>
      <c r="H5" s="89">
        <v>115.79</v>
      </c>
      <c r="I5" s="42">
        <f>COUNT(E5:H5)</f>
        <v>4</v>
      </c>
      <c r="J5" s="43">
        <f>STDEVA(E5:H5)/(SUM(E5:H5)/COUNTIF(E5:H5,"&gt;0"))</f>
        <v>0.10692887539412003</v>
      </c>
      <c r="K5" s="115">
        <f>1/I5*(SUM(E5:H5))</f>
        <v>104.44750000000001</v>
      </c>
      <c r="L5" s="71">
        <v>86.8</v>
      </c>
      <c r="M5" s="82">
        <v>91.62</v>
      </c>
      <c r="N5" s="158">
        <v>93.11</v>
      </c>
      <c r="O5" s="54">
        <f>K5</f>
        <v>104.44750000000001</v>
      </c>
    </row>
    <row r="6" spans="1:15" ht="94.5" customHeight="1" x14ac:dyDescent="0.5">
      <c r="A6" s="28" t="s">
        <v>270</v>
      </c>
      <c r="B6" s="20" t="s">
        <v>9</v>
      </c>
      <c r="C6" s="20" t="s">
        <v>272</v>
      </c>
      <c r="D6" s="20" t="s">
        <v>271</v>
      </c>
      <c r="E6" s="100">
        <v>90</v>
      </c>
      <c r="F6" s="100">
        <v>105.99</v>
      </c>
      <c r="G6" s="100">
        <v>113</v>
      </c>
      <c r="H6" s="89">
        <v>117.13</v>
      </c>
      <c r="I6" s="42">
        <f>COUNT(E6:H6)</f>
        <v>4</v>
      </c>
      <c r="J6" s="43">
        <f>STDEVA(E6:H6)/(SUM(E6:H6)/COUNTIF(E6:H6,"&gt;0"))</f>
        <v>0.11208930612540961</v>
      </c>
      <c r="K6" s="115">
        <f>1/I6*(SUM(E6:H6))</f>
        <v>106.53</v>
      </c>
      <c r="L6" s="71">
        <v>87.625</v>
      </c>
      <c r="M6" s="83">
        <v>92.5</v>
      </c>
      <c r="N6" s="159">
        <v>99.68</v>
      </c>
      <c r="O6" s="54">
        <f t="shared" ref="O6:O7" si="0">K6</f>
        <v>106.53</v>
      </c>
    </row>
    <row r="7" spans="1:15" ht="78.75" customHeight="1" x14ac:dyDescent="0.5">
      <c r="A7" s="11" t="s">
        <v>270</v>
      </c>
      <c r="B7" s="12" t="s">
        <v>9</v>
      </c>
      <c r="C7" s="12" t="s">
        <v>273</v>
      </c>
      <c r="D7" s="12" t="s">
        <v>271</v>
      </c>
      <c r="E7" s="100">
        <v>110</v>
      </c>
      <c r="F7" s="100">
        <v>100.99</v>
      </c>
      <c r="G7" s="100">
        <v>107</v>
      </c>
      <c r="H7" s="89">
        <v>115.79</v>
      </c>
      <c r="I7" s="42">
        <f>COUNT(E7:H7)</f>
        <v>4</v>
      </c>
      <c r="J7" s="43">
        <f>STDEVA(E7:H7)/(SUM(E7:H7)/COUNTIF(E7:H7,"&gt;0"))</f>
        <v>5.6851692807285921E-2</v>
      </c>
      <c r="K7" s="115">
        <f>1/I7*(SUM(E7:H7))</f>
        <v>108.44500000000001</v>
      </c>
      <c r="L7" s="71">
        <v>82.666666666666657</v>
      </c>
      <c r="M7" s="83">
        <v>92.63</v>
      </c>
      <c r="N7" s="159">
        <v>97.13</v>
      </c>
      <c r="O7" s="54">
        <f t="shared" si="0"/>
        <v>108.44500000000001</v>
      </c>
    </row>
    <row r="8" spans="1:15" ht="12.75" x14ac:dyDescent="0.25">
      <c r="A8" s="33"/>
      <c r="B8" s="33"/>
      <c r="C8" s="33"/>
      <c r="D8" s="33"/>
    </row>
    <row r="9" spans="1:15" ht="12.75" x14ac:dyDescent="0.25">
      <c r="A9" s="33"/>
      <c r="B9" s="33"/>
      <c r="C9" s="33"/>
      <c r="D9" s="33"/>
    </row>
    <row r="10" spans="1:15" ht="12.75" x14ac:dyDescent="0.25">
      <c r="A10" s="33"/>
      <c r="B10" s="33"/>
      <c r="C10" s="33"/>
      <c r="D10" s="33"/>
    </row>
  </sheetData>
  <mergeCells count="11">
    <mergeCell ref="A1:O1"/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N3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zoomScaleNormal="100" workbookViewId="0">
      <selection activeCell="P5" sqref="P5"/>
    </sheetView>
  </sheetViews>
  <sheetFormatPr defaultColWidth="9.1171875" defaultRowHeight="12.7" x14ac:dyDescent="0.4"/>
  <cols>
    <col min="1" max="1" width="14.1171875" style="48" customWidth="1"/>
    <col min="2" max="2" width="9.1171875" style="48"/>
    <col min="3" max="3" width="31.703125" style="48" customWidth="1"/>
    <col min="4" max="4" width="18.703125" style="48" customWidth="1"/>
    <col min="5" max="7" width="10.703125" style="48" customWidth="1"/>
    <col min="8" max="9" width="9.1171875" style="48"/>
    <col min="10" max="10" width="11.5859375" style="48" customWidth="1"/>
    <col min="11" max="11" width="0.1171875" style="49" hidden="1" customWidth="1"/>
    <col min="12" max="13" width="9.703125" style="49" hidden="1" customWidth="1"/>
    <col min="14" max="14" width="14.41015625" style="49" customWidth="1"/>
    <col min="15" max="16384" width="9.1171875" style="48"/>
  </cols>
  <sheetData>
    <row r="1" spans="1:14" x14ac:dyDescent="0.4">
      <c r="A1" s="210" t="s">
        <v>422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3" spans="1:14" s="49" customFormat="1" ht="12.75" customHeight="1" x14ac:dyDescent="0.4">
      <c r="A3" s="211" t="s">
        <v>0</v>
      </c>
      <c r="B3" s="211" t="s">
        <v>1</v>
      </c>
      <c r="C3" s="211" t="s">
        <v>2</v>
      </c>
      <c r="D3" s="211" t="s">
        <v>3</v>
      </c>
      <c r="E3" s="211" t="s">
        <v>6</v>
      </c>
      <c r="F3" s="211"/>
      <c r="G3" s="211"/>
      <c r="H3" s="211" t="s">
        <v>4</v>
      </c>
      <c r="I3" s="211" t="s">
        <v>5</v>
      </c>
      <c r="J3" s="212" t="s">
        <v>347</v>
      </c>
      <c r="K3" s="213" t="s">
        <v>437</v>
      </c>
      <c r="L3" s="213"/>
      <c r="M3" s="213"/>
      <c r="N3" s="208" t="s">
        <v>401</v>
      </c>
    </row>
    <row r="4" spans="1:14" s="49" customFormat="1" ht="152" x14ac:dyDescent="0.4">
      <c r="A4" s="211"/>
      <c r="B4" s="211"/>
      <c r="C4" s="211"/>
      <c r="D4" s="211"/>
      <c r="E4" s="113" t="s">
        <v>424</v>
      </c>
      <c r="F4" s="113" t="s">
        <v>354</v>
      </c>
      <c r="G4" s="113" t="s">
        <v>432</v>
      </c>
      <c r="H4" s="211"/>
      <c r="I4" s="211"/>
      <c r="J4" s="212"/>
      <c r="K4" s="184" t="s">
        <v>10</v>
      </c>
      <c r="L4" s="184" t="s">
        <v>349</v>
      </c>
      <c r="M4" s="184" t="s">
        <v>392</v>
      </c>
      <c r="N4" s="209"/>
    </row>
    <row r="5" spans="1:14" s="52" customFormat="1" ht="55.5" customHeight="1" x14ac:dyDescent="0.5">
      <c r="A5" s="53" t="s">
        <v>274</v>
      </c>
      <c r="B5" s="53" t="s">
        <v>9</v>
      </c>
      <c r="C5" s="53" t="s">
        <v>275</v>
      </c>
      <c r="D5" s="53" t="s">
        <v>276</v>
      </c>
      <c r="E5" s="114">
        <v>150</v>
      </c>
      <c r="F5" s="114">
        <v>290</v>
      </c>
      <c r="G5" s="114">
        <v>203</v>
      </c>
      <c r="H5" s="50">
        <f>COUNT(E5:G5)</f>
        <v>3</v>
      </c>
      <c r="I5" s="51">
        <f>STDEVA(E5:G5)/(SUM(E5:G5)/COUNTIF(E5:G5,"&gt;0"))</f>
        <v>0.32978886212257513</v>
      </c>
      <c r="J5" s="116">
        <f>1/H5*(SUM(E5:G5))</f>
        <v>214.33333333333331</v>
      </c>
      <c r="K5" s="72">
        <v>240</v>
      </c>
      <c r="L5" s="125">
        <v>285.36</v>
      </c>
      <c r="M5" s="160">
        <v>260</v>
      </c>
      <c r="N5" s="55">
        <f>J5</f>
        <v>214.33333333333331</v>
      </c>
    </row>
    <row r="6" spans="1:14" s="52" customFormat="1" ht="63.75" customHeight="1" x14ac:dyDescent="0.5">
      <c r="A6" s="53" t="s">
        <v>277</v>
      </c>
      <c r="B6" s="53" t="s">
        <v>9</v>
      </c>
      <c r="C6" s="53" t="s">
        <v>278</v>
      </c>
      <c r="D6" s="53" t="s">
        <v>279</v>
      </c>
      <c r="E6" s="114">
        <v>170</v>
      </c>
      <c r="F6" s="114">
        <v>270</v>
      </c>
      <c r="G6" s="114">
        <v>250</v>
      </c>
      <c r="H6" s="50">
        <f>COUNT(E6:G6)</f>
        <v>3</v>
      </c>
      <c r="I6" s="51">
        <f>STDEVA(E6:G6)/(SUM(E6:G6)/COUNTIF(E6:G6,"&gt;0"))</f>
        <v>0.23006533139692092</v>
      </c>
      <c r="J6" s="116">
        <f>1/H6*(SUM(E6:G6))</f>
        <v>230</v>
      </c>
      <c r="K6" s="72">
        <v>220</v>
      </c>
      <c r="L6" s="125">
        <v>241.76</v>
      </c>
      <c r="M6" s="160">
        <v>250.09</v>
      </c>
      <c r="N6" s="55">
        <f>J6</f>
        <v>230</v>
      </c>
    </row>
    <row r="7" spans="1:14" s="52" customFormat="1" ht="66" customHeight="1" x14ac:dyDescent="0.5">
      <c r="A7" s="53" t="s">
        <v>280</v>
      </c>
      <c r="B7" s="53" t="s">
        <v>9</v>
      </c>
      <c r="C7" s="53" t="s">
        <v>281</v>
      </c>
      <c r="D7" s="53" t="s">
        <v>282</v>
      </c>
      <c r="E7" s="114">
        <v>190</v>
      </c>
      <c r="F7" s="114">
        <v>300</v>
      </c>
      <c r="G7" s="114">
        <v>270</v>
      </c>
      <c r="H7" s="50">
        <f>COUNT(E7:G7)</f>
        <v>3</v>
      </c>
      <c r="I7" s="51">
        <f>STDEVA(E7:G7)/(SUM(E7:G7)/COUNTIF(E7:G7,"&gt;0"))</f>
        <v>0.22445686985831537</v>
      </c>
      <c r="J7" s="116">
        <f>1/H7*(SUM(E7:G7))</f>
        <v>253.33333333333331</v>
      </c>
      <c r="K7" s="72">
        <v>243.33333333333331</v>
      </c>
      <c r="L7" s="125">
        <v>249</v>
      </c>
      <c r="M7" s="160">
        <v>241.48</v>
      </c>
      <c r="N7" s="55">
        <f>J7</f>
        <v>253.33333333333331</v>
      </c>
    </row>
    <row r="8" spans="1:14" ht="12.75" x14ac:dyDescent="0.2">
      <c r="A8" s="49"/>
      <c r="B8" s="49"/>
      <c r="C8" s="49"/>
      <c r="D8" s="49"/>
    </row>
    <row r="9" spans="1:14" ht="12.75" x14ac:dyDescent="0.2">
      <c r="A9" s="49"/>
      <c r="B9" s="49"/>
      <c r="C9" s="49"/>
      <c r="D9" s="49"/>
    </row>
    <row r="10" spans="1:14" ht="12.75" x14ac:dyDescent="0.2">
      <c r="A10" s="49"/>
      <c r="B10" s="49"/>
      <c r="C10" s="49"/>
      <c r="D10" s="49"/>
    </row>
    <row r="11" spans="1:14" ht="12.75" x14ac:dyDescent="0.2">
      <c r="A11" s="49"/>
      <c r="B11" s="49"/>
      <c r="C11" s="49"/>
      <c r="D11" s="49"/>
    </row>
  </sheetData>
  <mergeCells count="11">
    <mergeCell ref="N3:N4"/>
    <mergeCell ref="A1:N1"/>
    <mergeCell ref="A3:A4"/>
    <mergeCell ref="B3:B4"/>
    <mergeCell ref="C3:C4"/>
    <mergeCell ref="D3:D4"/>
    <mergeCell ref="E3:G3"/>
    <mergeCell ref="H3:H4"/>
    <mergeCell ref="I3:I4"/>
    <mergeCell ref="J3:J4"/>
    <mergeCell ref="K3:M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zoomScaleNormal="100" workbookViewId="0">
      <selection activeCell="S17" sqref="S17"/>
    </sheetView>
  </sheetViews>
  <sheetFormatPr defaultColWidth="9.1171875" defaultRowHeight="12.7" x14ac:dyDescent="0.5"/>
  <cols>
    <col min="1" max="1" width="14.1171875" style="21" customWidth="1"/>
    <col min="2" max="2" width="9.1171875" style="21"/>
    <col min="3" max="3" width="31.703125" style="21" customWidth="1"/>
    <col min="4" max="4" width="18.703125" style="21" customWidth="1"/>
    <col min="5" max="6" width="10.87890625" style="21" customWidth="1"/>
    <col min="7" max="7" width="10.87890625" style="65" customWidth="1"/>
    <col min="8" max="9" width="10.87890625" style="21" customWidth="1"/>
    <col min="10" max="10" width="10.87890625" style="64" customWidth="1"/>
    <col min="11" max="11" width="10.5859375" style="21" customWidth="1"/>
    <col min="12" max="12" width="9.1171875" style="21"/>
    <col min="13" max="13" width="13.29296875" style="21" customWidth="1"/>
    <col min="14" max="16" width="13" style="35" hidden="1" customWidth="1"/>
    <col min="17" max="17" width="14.41015625" style="35" customWidth="1"/>
    <col min="18" max="16384" width="9.1171875" style="21"/>
  </cols>
  <sheetData>
    <row r="1" spans="1:17" x14ac:dyDescent="0.5">
      <c r="A1" s="206" t="s">
        <v>423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3" spans="1:17" s="75" customFormat="1" ht="12.75" customHeight="1" x14ac:dyDescent="0.5">
      <c r="A3" s="194" t="s">
        <v>0</v>
      </c>
      <c r="B3" s="194" t="s">
        <v>1</v>
      </c>
      <c r="C3" s="194" t="s">
        <v>2</v>
      </c>
      <c r="D3" s="194" t="s">
        <v>3</v>
      </c>
      <c r="E3" s="194" t="s">
        <v>6</v>
      </c>
      <c r="F3" s="194"/>
      <c r="G3" s="194"/>
      <c r="H3" s="194"/>
      <c r="I3" s="194"/>
      <c r="J3" s="194"/>
      <c r="K3" s="194" t="s">
        <v>4</v>
      </c>
      <c r="L3" s="194" t="s">
        <v>5</v>
      </c>
      <c r="M3" s="201" t="s">
        <v>347</v>
      </c>
      <c r="N3" s="204" t="s">
        <v>437</v>
      </c>
      <c r="O3" s="202"/>
      <c r="P3" s="203"/>
      <c r="Q3" s="194" t="s">
        <v>401</v>
      </c>
    </row>
    <row r="4" spans="1:17" s="75" customFormat="1" ht="50.7" x14ac:dyDescent="0.5">
      <c r="A4" s="194"/>
      <c r="B4" s="194"/>
      <c r="C4" s="194"/>
      <c r="D4" s="194"/>
      <c r="E4" s="90" t="s">
        <v>424</v>
      </c>
      <c r="F4" s="90" t="s">
        <v>354</v>
      </c>
      <c r="G4" s="90" t="s">
        <v>432</v>
      </c>
      <c r="H4" s="102" t="s">
        <v>363</v>
      </c>
      <c r="I4" s="102" t="s">
        <v>364</v>
      </c>
      <c r="J4" s="88" t="s">
        <v>435</v>
      </c>
      <c r="K4" s="194"/>
      <c r="L4" s="194"/>
      <c r="M4" s="201"/>
      <c r="N4" s="10" t="s">
        <v>10</v>
      </c>
      <c r="O4" s="10" t="s">
        <v>349</v>
      </c>
      <c r="P4" s="10" t="s">
        <v>392</v>
      </c>
      <c r="Q4" s="194"/>
    </row>
    <row r="5" spans="1:17" ht="56.1" customHeight="1" x14ac:dyDescent="0.5">
      <c r="A5" s="2" t="s">
        <v>283</v>
      </c>
      <c r="B5" s="2" t="s">
        <v>9</v>
      </c>
      <c r="C5" s="2" t="s">
        <v>284</v>
      </c>
      <c r="D5" s="2" t="s">
        <v>285</v>
      </c>
      <c r="E5" s="100">
        <v>350</v>
      </c>
      <c r="F5" s="100">
        <v>520</v>
      </c>
      <c r="G5" s="91">
        <v>450</v>
      </c>
      <c r="H5" s="100">
        <v>455</v>
      </c>
      <c r="I5" s="100"/>
      <c r="J5" s="89"/>
      <c r="K5" s="42">
        <f t="shared" ref="K5:K17" si="0">COUNT(E5:J5)</f>
        <v>4</v>
      </c>
      <c r="L5" s="43">
        <f t="shared" ref="L5:L17" si="1">STDEVA(E5:J5)/(SUM(E5:J5)/COUNTIF(E5:J5,"&gt;0"))</f>
        <v>0.15811492852425743</v>
      </c>
      <c r="M5" s="115">
        <f t="shared" ref="M5:M17" si="2">1/K5*(SUM(E5:J5))</f>
        <v>443.75</v>
      </c>
      <c r="N5" s="7">
        <v>526.66666666666663</v>
      </c>
      <c r="O5" s="58">
        <v>446.11</v>
      </c>
      <c r="P5" s="149">
        <v>455.23</v>
      </c>
      <c r="Q5" s="25">
        <f>M5</f>
        <v>443.75</v>
      </c>
    </row>
    <row r="6" spans="1:17" ht="40.35" customHeight="1" x14ac:dyDescent="0.5">
      <c r="A6" s="2" t="s">
        <v>286</v>
      </c>
      <c r="B6" s="2" t="s">
        <v>9</v>
      </c>
      <c r="C6" s="2" t="s">
        <v>287</v>
      </c>
      <c r="D6" s="2" t="s">
        <v>288</v>
      </c>
      <c r="E6" s="100">
        <v>300</v>
      </c>
      <c r="F6" s="100">
        <v>450</v>
      </c>
      <c r="G6" s="91">
        <v>495</v>
      </c>
      <c r="H6" s="100">
        <v>490</v>
      </c>
      <c r="I6" s="100"/>
      <c r="J6" s="89"/>
      <c r="K6" s="42">
        <f t="shared" si="0"/>
        <v>4</v>
      </c>
      <c r="L6" s="43">
        <f t="shared" si="1"/>
        <v>0.21074934061996795</v>
      </c>
      <c r="M6" s="115">
        <f t="shared" si="2"/>
        <v>433.75</v>
      </c>
      <c r="N6" s="7">
        <v>530.22500000000002</v>
      </c>
      <c r="O6" s="59">
        <v>419.44</v>
      </c>
      <c r="P6" s="150">
        <v>437.5</v>
      </c>
      <c r="Q6" s="25">
        <f t="shared" ref="Q6:Q17" si="3">M6</f>
        <v>433.75</v>
      </c>
    </row>
    <row r="7" spans="1:17" ht="69" customHeight="1" x14ac:dyDescent="0.5">
      <c r="A7" s="2" t="s">
        <v>289</v>
      </c>
      <c r="B7" s="18" t="s">
        <v>9</v>
      </c>
      <c r="C7" s="18" t="s">
        <v>290</v>
      </c>
      <c r="D7" s="18" t="s">
        <v>291</v>
      </c>
      <c r="E7" s="100">
        <v>400</v>
      </c>
      <c r="F7" s="100">
        <v>550</v>
      </c>
      <c r="G7" s="91">
        <v>507</v>
      </c>
      <c r="H7" s="100">
        <v>500</v>
      </c>
      <c r="I7" s="100"/>
      <c r="J7" s="89">
        <v>1358.73</v>
      </c>
      <c r="K7" s="42">
        <f t="shared" si="0"/>
        <v>5</v>
      </c>
      <c r="L7" s="43">
        <f t="shared" si="1"/>
        <v>0.59219167187581923</v>
      </c>
      <c r="M7" s="115">
        <f t="shared" si="2"/>
        <v>663.14600000000007</v>
      </c>
      <c r="N7" s="7">
        <v>576.66666666666663</v>
      </c>
      <c r="O7" s="59">
        <v>570</v>
      </c>
      <c r="P7" s="150">
        <v>572</v>
      </c>
      <c r="Q7" s="25">
        <f t="shared" si="3"/>
        <v>663.14600000000007</v>
      </c>
    </row>
    <row r="8" spans="1:17" ht="72" customHeight="1" x14ac:dyDescent="0.5">
      <c r="A8" s="2" t="s">
        <v>292</v>
      </c>
      <c r="B8" s="2" t="s">
        <v>9</v>
      </c>
      <c r="C8" s="2" t="s">
        <v>293</v>
      </c>
      <c r="D8" s="2" t="s">
        <v>294</v>
      </c>
      <c r="E8" s="100">
        <v>170</v>
      </c>
      <c r="F8" s="100">
        <v>210</v>
      </c>
      <c r="G8" s="91"/>
      <c r="H8" s="100"/>
      <c r="I8" s="100">
        <v>190.99</v>
      </c>
      <c r="J8" s="89"/>
      <c r="K8" s="42">
        <f t="shared" si="0"/>
        <v>3</v>
      </c>
      <c r="L8" s="43">
        <f t="shared" si="1"/>
        <v>0.10512355295003044</v>
      </c>
      <c r="M8" s="115">
        <f t="shared" si="2"/>
        <v>190.32999999999998</v>
      </c>
      <c r="N8" s="7">
        <v>212.2475</v>
      </c>
      <c r="O8" s="59">
        <v>191.65</v>
      </c>
      <c r="P8" s="150">
        <v>196.67</v>
      </c>
      <c r="Q8" s="25">
        <f t="shared" si="3"/>
        <v>190.32999999999998</v>
      </c>
    </row>
    <row r="9" spans="1:17" ht="45.75" customHeight="1" x14ac:dyDescent="0.5">
      <c r="A9" s="2" t="s">
        <v>295</v>
      </c>
      <c r="B9" s="2" t="s">
        <v>9</v>
      </c>
      <c r="C9" s="2" t="s">
        <v>296</v>
      </c>
      <c r="D9" s="2" t="s">
        <v>297</v>
      </c>
      <c r="E9" s="100"/>
      <c r="F9" s="100">
        <v>330</v>
      </c>
      <c r="G9" s="91">
        <v>293</v>
      </c>
      <c r="H9" s="100"/>
      <c r="I9" s="91">
        <v>322</v>
      </c>
      <c r="J9" s="89"/>
      <c r="K9" s="42">
        <f t="shared" si="0"/>
        <v>3</v>
      </c>
      <c r="L9" s="43">
        <f t="shared" si="1"/>
        <v>6.1802928044227892E-2</v>
      </c>
      <c r="M9" s="115">
        <f t="shared" si="2"/>
        <v>315</v>
      </c>
      <c r="N9" s="7">
        <v>301.66666666666663</v>
      </c>
      <c r="O9" s="59">
        <v>324.55</v>
      </c>
      <c r="P9" s="150">
        <v>329.91</v>
      </c>
      <c r="Q9" s="25">
        <f t="shared" si="3"/>
        <v>315</v>
      </c>
    </row>
    <row r="10" spans="1:17" ht="63.35" x14ac:dyDescent="0.5">
      <c r="A10" s="2" t="s">
        <v>307</v>
      </c>
      <c r="B10" s="2" t="s">
        <v>9</v>
      </c>
      <c r="C10" s="2" t="s">
        <v>319</v>
      </c>
      <c r="D10" s="2" t="s">
        <v>308</v>
      </c>
      <c r="E10" s="100"/>
      <c r="F10" s="100"/>
      <c r="G10" s="91">
        <v>220</v>
      </c>
      <c r="H10" s="100">
        <v>320</v>
      </c>
      <c r="I10" s="91">
        <v>257</v>
      </c>
      <c r="J10" s="94"/>
      <c r="K10" s="42">
        <f t="shared" si="0"/>
        <v>3</v>
      </c>
      <c r="L10" s="43">
        <f t="shared" si="1"/>
        <v>0.19031441084304643</v>
      </c>
      <c r="M10" s="115">
        <f t="shared" si="2"/>
        <v>265.66666666666663</v>
      </c>
      <c r="N10" s="25">
        <v>220.16333333333333</v>
      </c>
      <c r="O10" s="59">
        <v>228</v>
      </c>
      <c r="P10" s="150">
        <v>332.48</v>
      </c>
      <c r="Q10" s="25">
        <f t="shared" si="3"/>
        <v>265.66666666666663</v>
      </c>
    </row>
    <row r="11" spans="1:17" ht="55.35" customHeight="1" x14ac:dyDescent="0.5">
      <c r="A11" s="2" t="s">
        <v>298</v>
      </c>
      <c r="B11" s="2" t="s">
        <v>9</v>
      </c>
      <c r="C11" s="2" t="s">
        <v>299</v>
      </c>
      <c r="D11" s="2" t="s">
        <v>300</v>
      </c>
      <c r="E11" s="100">
        <v>700</v>
      </c>
      <c r="F11" s="100">
        <v>1300</v>
      </c>
      <c r="G11" s="91"/>
      <c r="H11" s="100">
        <v>1000</v>
      </c>
      <c r="I11" s="100"/>
      <c r="J11" s="89"/>
      <c r="K11" s="42">
        <f t="shared" si="0"/>
        <v>3</v>
      </c>
      <c r="L11" s="43">
        <f t="shared" si="1"/>
        <v>0.3</v>
      </c>
      <c r="M11" s="115">
        <f t="shared" si="2"/>
        <v>1000</v>
      </c>
      <c r="N11" s="7">
        <v>1166.6666666666665</v>
      </c>
      <c r="O11" s="59">
        <v>1050.67</v>
      </c>
      <c r="P11" s="150">
        <v>1112.5</v>
      </c>
      <c r="Q11" s="25">
        <f t="shared" si="3"/>
        <v>1000</v>
      </c>
    </row>
    <row r="12" spans="1:17" ht="81" customHeight="1" x14ac:dyDescent="0.5">
      <c r="A12" s="2" t="s">
        <v>301</v>
      </c>
      <c r="B12" s="18" t="s">
        <v>121</v>
      </c>
      <c r="C12" s="18" t="s">
        <v>302</v>
      </c>
      <c r="D12" s="18" t="s">
        <v>303</v>
      </c>
      <c r="E12" s="100">
        <v>130</v>
      </c>
      <c r="F12" s="100"/>
      <c r="G12" s="91">
        <v>122</v>
      </c>
      <c r="H12" s="91"/>
      <c r="I12" s="91"/>
      <c r="J12" s="89">
        <v>123.6</v>
      </c>
      <c r="K12" s="42">
        <f t="shared" si="0"/>
        <v>3</v>
      </c>
      <c r="L12" s="43">
        <f t="shared" si="1"/>
        <v>3.3811518352263148E-2</v>
      </c>
      <c r="M12" s="115">
        <f t="shared" si="2"/>
        <v>125.2</v>
      </c>
      <c r="N12" s="7">
        <v>136.1225</v>
      </c>
      <c r="O12" s="59">
        <v>128.97</v>
      </c>
      <c r="P12" s="150">
        <v>123.01</v>
      </c>
      <c r="Q12" s="25">
        <f t="shared" si="3"/>
        <v>125.2</v>
      </c>
    </row>
    <row r="13" spans="1:17" ht="63.35" x14ac:dyDescent="0.5">
      <c r="A13" s="2" t="s">
        <v>304</v>
      </c>
      <c r="B13" s="2" t="s">
        <v>121</v>
      </c>
      <c r="C13" s="2" t="s">
        <v>305</v>
      </c>
      <c r="D13" s="2" t="s">
        <v>306</v>
      </c>
      <c r="E13" s="100">
        <v>35</v>
      </c>
      <c r="F13" s="100">
        <v>48</v>
      </c>
      <c r="G13" s="91"/>
      <c r="H13" s="91"/>
      <c r="I13" s="91">
        <v>52</v>
      </c>
      <c r="J13" s="94"/>
      <c r="K13" s="42">
        <f t="shared" si="0"/>
        <v>3</v>
      </c>
      <c r="L13" s="43">
        <f t="shared" si="1"/>
        <v>0.19751543149590198</v>
      </c>
      <c r="M13" s="115">
        <f t="shared" si="2"/>
        <v>45</v>
      </c>
      <c r="N13" s="25">
        <v>47.666666666666664</v>
      </c>
      <c r="O13" s="59">
        <v>49.23</v>
      </c>
      <c r="P13" s="150">
        <v>47.67</v>
      </c>
      <c r="Q13" s="25">
        <f t="shared" si="3"/>
        <v>45</v>
      </c>
    </row>
    <row r="14" spans="1:17" ht="63.35" x14ac:dyDescent="0.5">
      <c r="A14" s="2" t="s">
        <v>314</v>
      </c>
      <c r="B14" s="2" t="s">
        <v>9</v>
      </c>
      <c r="C14" s="2" t="s">
        <v>315</v>
      </c>
      <c r="D14" s="2" t="s">
        <v>316</v>
      </c>
      <c r="E14" s="100"/>
      <c r="F14" s="100">
        <v>285</v>
      </c>
      <c r="G14" s="91"/>
      <c r="H14" s="91">
        <v>275</v>
      </c>
      <c r="I14" s="91">
        <v>179</v>
      </c>
      <c r="J14" s="94"/>
      <c r="K14" s="42">
        <f t="shared" si="0"/>
        <v>3</v>
      </c>
      <c r="L14" s="43">
        <f t="shared" si="1"/>
        <v>0.23759004334168959</v>
      </c>
      <c r="M14" s="115">
        <f t="shared" si="2"/>
        <v>246.33333333333331</v>
      </c>
      <c r="N14" s="25">
        <v>246.66666666666666</v>
      </c>
      <c r="O14" s="59">
        <v>253.62</v>
      </c>
      <c r="P14" s="150">
        <v>258.51</v>
      </c>
      <c r="Q14" s="25">
        <f t="shared" si="3"/>
        <v>246.33333333333331</v>
      </c>
    </row>
    <row r="15" spans="1:17" ht="38" x14ac:dyDescent="0.5">
      <c r="A15" s="2" t="s">
        <v>309</v>
      </c>
      <c r="B15" s="2" t="s">
        <v>9</v>
      </c>
      <c r="C15" s="2" t="s">
        <v>318</v>
      </c>
      <c r="D15" s="2" t="s">
        <v>310</v>
      </c>
      <c r="E15" s="100">
        <v>16</v>
      </c>
      <c r="F15" s="100">
        <v>28</v>
      </c>
      <c r="G15" s="91"/>
      <c r="H15" s="91"/>
      <c r="I15" s="91">
        <v>25.49</v>
      </c>
      <c r="J15" s="94"/>
      <c r="K15" s="42">
        <f t="shared" si="0"/>
        <v>3</v>
      </c>
      <c r="L15" s="43">
        <f t="shared" si="1"/>
        <v>0.27324649270263263</v>
      </c>
      <c r="M15" s="115">
        <f t="shared" si="2"/>
        <v>23.16333333333333</v>
      </c>
      <c r="N15" s="25">
        <v>24.497499999999999</v>
      </c>
      <c r="O15" s="59">
        <v>28.43</v>
      </c>
      <c r="P15" s="150">
        <v>26.67</v>
      </c>
      <c r="Q15" s="25">
        <f t="shared" si="3"/>
        <v>23.16333333333333</v>
      </c>
    </row>
    <row r="16" spans="1:17" ht="76" x14ac:dyDescent="0.5">
      <c r="A16" s="2" t="s">
        <v>309</v>
      </c>
      <c r="B16" s="18" t="s">
        <v>9</v>
      </c>
      <c r="C16" s="18" t="s">
        <v>317</v>
      </c>
      <c r="D16" s="18" t="s">
        <v>310</v>
      </c>
      <c r="E16" s="100">
        <v>15</v>
      </c>
      <c r="F16" s="100">
        <v>20</v>
      </c>
      <c r="G16" s="91"/>
      <c r="H16" s="91"/>
      <c r="I16" s="91">
        <v>12.99</v>
      </c>
      <c r="J16" s="94">
        <v>14.46</v>
      </c>
      <c r="K16" s="42">
        <f t="shared" si="0"/>
        <v>4</v>
      </c>
      <c r="L16" s="43">
        <f t="shared" si="1"/>
        <v>0.19508860896124158</v>
      </c>
      <c r="M16" s="115">
        <f t="shared" si="2"/>
        <v>15.612500000000001</v>
      </c>
      <c r="N16" s="25">
        <v>22.666666666666664</v>
      </c>
      <c r="O16" s="59">
        <v>20.13</v>
      </c>
      <c r="P16" s="150">
        <v>18.32</v>
      </c>
      <c r="Q16" s="25">
        <f t="shared" si="3"/>
        <v>15.612500000000001</v>
      </c>
    </row>
    <row r="17" spans="1:17" ht="101.35" x14ac:dyDescent="0.5">
      <c r="A17" s="2" t="s">
        <v>311</v>
      </c>
      <c r="B17" s="18" t="s">
        <v>9</v>
      </c>
      <c r="C17" s="18" t="s">
        <v>312</v>
      </c>
      <c r="D17" s="18" t="s">
        <v>313</v>
      </c>
      <c r="E17" s="100">
        <v>69</v>
      </c>
      <c r="F17" s="100">
        <v>76</v>
      </c>
      <c r="G17" s="91"/>
      <c r="H17" s="91"/>
      <c r="I17" s="91">
        <v>67</v>
      </c>
      <c r="J17" s="94">
        <v>63.21</v>
      </c>
      <c r="K17" s="42">
        <f t="shared" si="0"/>
        <v>4</v>
      </c>
      <c r="L17" s="43">
        <f t="shared" si="1"/>
        <v>7.7985125186463028E-2</v>
      </c>
      <c r="M17" s="115">
        <f t="shared" si="2"/>
        <v>68.802499999999995</v>
      </c>
      <c r="N17" s="25">
        <v>63.326666666666668</v>
      </c>
      <c r="O17" s="59">
        <v>63.43</v>
      </c>
      <c r="P17" s="150">
        <v>71.2</v>
      </c>
      <c r="Q17" s="25">
        <f t="shared" si="3"/>
        <v>68.802499999999995</v>
      </c>
    </row>
    <row r="18" spans="1:17" ht="12.75" x14ac:dyDescent="0.25">
      <c r="A18" s="35"/>
      <c r="E18" s="35"/>
      <c r="F18" s="35"/>
      <c r="G18" s="64"/>
      <c r="H18" s="35"/>
      <c r="I18" s="35"/>
      <c r="K18" s="35"/>
      <c r="L18" s="35"/>
      <c r="M18" s="35"/>
    </row>
    <row r="19" spans="1:17" ht="12.75" x14ac:dyDescent="0.25">
      <c r="A19" s="35"/>
      <c r="E19" s="35"/>
      <c r="F19" s="35"/>
      <c r="G19" s="64"/>
      <c r="H19" s="35"/>
      <c r="I19" s="35"/>
      <c r="K19" s="35"/>
      <c r="L19" s="35"/>
      <c r="M19" s="35"/>
    </row>
    <row r="20" spans="1:17" ht="12.75" x14ac:dyDescent="0.25">
      <c r="A20" s="35"/>
      <c r="E20" s="35"/>
      <c r="F20" s="35"/>
      <c r="G20" s="64"/>
      <c r="H20" s="35"/>
      <c r="I20" s="35"/>
      <c r="K20" s="35"/>
      <c r="L20" s="35"/>
      <c r="M20" s="35"/>
    </row>
    <row r="21" spans="1:17" ht="12.75" x14ac:dyDescent="0.25">
      <c r="A21" s="35"/>
      <c r="E21" s="35"/>
      <c r="F21" s="35"/>
      <c r="G21" s="64"/>
      <c r="H21" s="35"/>
      <c r="I21" s="35"/>
      <c r="K21" s="35"/>
      <c r="L21" s="35"/>
      <c r="M21" s="35"/>
    </row>
    <row r="22" spans="1:17" ht="12.75" x14ac:dyDescent="0.25">
      <c r="A22" s="35"/>
      <c r="E22" s="35"/>
      <c r="F22" s="35"/>
      <c r="G22" s="64"/>
      <c r="H22" s="35"/>
      <c r="I22" s="35"/>
      <c r="K22" s="35"/>
      <c r="L22" s="35"/>
      <c r="M22" s="35"/>
    </row>
    <row r="23" spans="1:17" ht="12.75" x14ac:dyDescent="0.25">
      <c r="A23" s="35"/>
      <c r="E23" s="35"/>
      <c r="F23" s="35"/>
      <c r="G23" s="64"/>
      <c r="H23" s="35"/>
      <c r="I23" s="35"/>
      <c r="K23" s="35"/>
      <c r="L23" s="35"/>
      <c r="M23" s="35"/>
    </row>
    <row r="24" spans="1:17" ht="12.75" x14ac:dyDescent="0.25">
      <c r="A24" s="35"/>
      <c r="E24" s="35"/>
      <c r="F24" s="35"/>
      <c r="G24" s="64"/>
      <c r="H24" s="35"/>
      <c r="I24" s="35"/>
      <c r="K24" s="35"/>
      <c r="L24" s="35"/>
      <c r="M24" s="35"/>
    </row>
    <row r="25" spans="1:17" ht="12.75" x14ac:dyDescent="0.25">
      <c r="A25" s="35"/>
      <c r="E25" s="35"/>
      <c r="F25" s="35"/>
      <c r="G25" s="64"/>
      <c r="H25" s="35"/>
      <c r="I25" s="35"/>
      <c r="K25" s="35"/>
      <c r="L25" s="35"/>
      <c r="M25" s="35"/>
    </row>
    <row r="26" spans="1:17" ht="12.75" x14ac:dyDescent="0.25">
      <c r="A26" s="35"/>
      <c r="E26" s="35"/>
      <c r="F26" s="35"/>
      <c r="G26" s="64"/>
      <c r="H26" s="35"/>
      <c r="I26" s="35"/>
      <c r="K26" s="35"/>
      <c r="L26" s="35"/>
      <c r="M26" s="35"/>
    </row>
    <row r="27" spans="1:17" ht="12.75" x14ac:dyDescent="0.25">
      <c r="A27" s="35"/>
      <c r="E27" s="35"/>
      <c r="F27" s="35"/>
      <c r="G27" s="64"/>
      <c r="H27" s="35"/>
      <c r="I27" s="35"/>
      <c r="K27" s="35"/>
      <c r="L27" s="35"/>
      <c r="M27" s="35"/>
    </row>
    <row r="28" spans="1:17" ht="12.75" x14ac:dyDescent="0.25">
      <c r="A28" s="35"/>
    </row>
    <row r="29" spans="1:17" ht="12.75" x14ac:dyDescent="0.25">
      <c r="A29" s="35"/>
    </row>
    <row r="30" spans="1:17" x14ac:dyDescent="0.5">
      <c r="A30" s="35"/>
    </row>
    <row r="31" spans="1:17" x14ac:dyDescent="0.5">
      <c r="A31" s="35"/>
    </row>
  </sheetData>
  <mergeCells count="11">
    <mergeCell ref="Q3:Q4"/>
    <mergeCell ref="A1:Q1"/>
    <mergeCell ref="A3:A4"/>
    <mergeCell ref="B3:B4"/>
    <mergeCell ref="C3:C4"/>
    <mergeCell ref="D3:D4"/>
    <mergeCell ref="E3:J3"/>
    <mergeCell ref="K3:K4"/>
    <mergeCell ref="L3:L4"/>
    <mergeCell ref="M3:M4"/>
    <mergeCell ref="N3:P3"/>
  </mergeCells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12"/>
  <sheetViews>
    <sheetView zoomScale="85" zoomScaleNormal="85" workbookViewId="0">
      <selection activeCell="W11" sqref="W11"/>
    </sheetView>
  </sheetViews>
  <sheetFormatPr defaultColWidth="9.1171875" defaultRowHeight="12.7" x14ac:dyDescent="0.4"/>
  <cols>
    <col min="1" max="1" width="14.1171875" style="1" customWidth="1"/>
    <col min="2" max="2" width="9.1171875" style="1"/>
    <col min="3" max="3" width="31.703125" style="1" customWidth="1"/>
    <col min="4" max="4" width="11.87890625" style="1" customWidth="1"/>
    <col min="5" max="8" width="10.703125" style="1" customWidth="1"/>
    <col min="9" max="9" width="10.703125" style="8" customWidth="1"/>
    <col min="10" max="12" width="10.703125" style="1" customWidth="1"/>
    <col min="13" max="13" width="10.703125" style="66" customWidth="1"/>
    <col min="14" max="15" width="9.1171875" style="1"/>
    <col min="16" max="16" width="8.5859375" style="1" customWidth="1"/>
    <col min="17" max="19" width="9" style="1" hidden="1" customWidth="1"/>
    <col min="20" max="20" width="13.703125" style="1" customWidth="1"/>
    <col min="21" max="16384" width="9.1171875" style="1"/>
  </cols>
  <sheetData>
    <row r="1" spans="1:20" x14ac:dyDescent="0.4">
      <c r="A1" s="200" t="s">
        <v>394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3" spans="1:20" s="8" customFormat="1" ht="12.75" customHeight="1" x14ac:dyDescent="0.4">
      <c r="A3" s="194" t="s">
        <v>0</v>
      </c>
      <c r="B3" s="194" t="s">
        <v>1</v>
      </c>
      <c r="C3" s="194" t="s">
        <v>2</v>
      </c>
      <c r="D3" s="194" t="s">
        <v>3</v>
      </c>
      <c r="E3" s="194" t="s">
        <v>6</v>
      </c>
      <c r="F3" s="194"/>
      <c r="G3" s="194"/>
      <c r="H3" s="194"/>
      <c r="I3" s="194"/>
      <c r="J3" s="194"/>
      <c r="K3" s="194"/>
      <c r="L3" s="194"/>
      <c r="M3" s="194"/>
      <c r="N3" s="194" t="s">
        <v>4</v>
      </c>
      <c r="O3" s="194" t="s">
        <v>5</v>
      </c>
      <c r="P3" s="201" t="s">
        <v>348</v>
      </c>
      <c r="Q3" s="202" t="s">
        <v>437</v>
      </c>
      <c r="R3" s="203"/>
      <c r="S3" s="126"/>
      <c r="T3" s="194" t="s">
        <v>395</v>
      </c>
    </row>
    <row r="4" spans="1:20" s="8" customFormat="1" ht="73.5" customHeight="1" x14ac:dyDescent="0.4">
      <c r="A4" s="194"/>
      <c r="B4" s="194"/>
      <c r="C4" s="194"/>
      <c r="D4" s="194"/>
      <c r="E4" s="84" t="s">
        <v>427</v>
      </c>
      <c r="F4" s="84" t="s">
        <v>350</v>
      </c>
      <c r="G4" s="84" t="s">
        <v>430</v>
      </c>
      <c r="H4" s="90" t="s">
        <v>424</v>
      </c>
      <c r="I4" s="90" t="s">
        <v>354</v>
      </c>
      <c r="J4" s="90" t="s">
        <v>362</v>
      </c>
      <c r="K4" s="90" t="s">
        <v>363</v>
      </c>
      <c r="L4" s="90" t="s">
        <v>364</v>
      </c>
      <c r="M4" s="88" t="s">
        <v>435</v>
      </c>
      <c r="N4" s="194"/>
      <c r="O4" s="194"/>
      <c r="P4" s="201"/>
      <c r="Q4" s="10" t="s">
        <v>10</v>
      </c>
      <c r="R4" s="10" t="s">
        <v>349</v>
      </c>
      <c r="S4" s="10" t="s">
        <v>392</v>
      </c>
      <c r="T4" s="194"/>
    </row>
    <row r="5" spans="1:20" ht="63.35" x14ac:dyDescent="0.4">
      <c r="A5" s="26" t="s">
        <v>11</v>
      </c>
      <c r="B5" s="3" t="s">
        <v>9</v>
      </c>
      <c r="C5" s="13" t="s">
        <v>12</v>
      </c>
      <c r="D5" s="2" t="s">
        <v>13</v>
      </c>
      <c r="E5" s="151"/>
      <c r="F5" s="152"/>
      <c r="G5" s="152">
        <v>159.69999999999999</v>
      </c>
      <c r="H5" s="144">
        <v>140</v>
      </c>
      <c r="I5" s="144">
        <v>195</v>
      </c>
      <c r="J5" s="144">
        <v>156.25</v>
      </c>
      <c r="K5" s="144">
        <v>205</v>
      </c>
      <c r="L5" s="144">
        <v>188.55</v>
      </c>
      <c r="M5" s="89"/>
      <c r="N5" s="42">
        <f t="shared" ref="N5:N11" si="0">COUNT(E5:M5)</f>
        <v>6</v>
      </c>
      <c r="O5" s="43">
        <f t="shared" ref="O5:O11" si="1">STDEVA(E5:M5)/(SUM(E5:M5)/COUNTIF(E5:M5,"&gt;0"))</f>
        <v>0.14733428672548185</v>
      </c>
      <c r="P5" s="115">
        <f t="shared" ref="P5:P11" si="2">1/N5*(SUM(E5:M5))</f>
        <v>174.08333333333331</v>
      </c>
      <c r="Q5" s="7">
        <v>173.4</v>
      </c>
      <c r="R5" s="58">
        <v>173.63</v>
      </c>
      <c r="S5" s="149">
        <v>182.8</v>
      </c>
      <c r="T5" s="25">
        <f>P5</f>
        <v>174.08333333333331</v>
      </c>
    </row>
    <row r="6" spans="1:20" ht="63.35" x14ac:dyDescent="0.4">
      <c r="A6" s="26" t="s">
        <v>14</v>
      </c>
      <c r="B6" s="3" t="s">
        <v>9</v>
      </c>
      <c r="C6" s="13" t="s">
        <v>15</v>
      </c>
      <c r="D6" s="2" t="s">
        <v>13</v>
      </c>
      <c r="E6" s="85">
        <v>228.5</v>
      </c>
      <c r="F6" s="86"/>
      <c r="G6" s="86">
        <v>297.39</v>
      </c>
      <c r="H6" s="91">
        <v>190</v>
      </c>
      <c r="I6" s="91">
        <v>260</v>
      </c>
      <c r="J6" s="91"/>
      <c r="K6" s="91"/>
      <c r="L6" s="91">
        <v>259</v>
      </c>
      <c r="M6" s="89"/>
      <c r="N6" s="42">
        <f t="shared" si="0"/>
        <v>5</v>
      </c>
      <c r="O6" s="43">
        <f t="shared" si="1"/>
        <v>0.16250595135162899</v>
      </c>
      <c r="P6" s="115">
        <f t="shared" si="2"/>
        <v>246.97799999999998</v>
      </c>
      <c r="Q6" s="7">
        <v>253.33333333333331</v>
      </c>
      <c r="R6" s="59">
        <v>246.27</v>
      </c>
      <c r="S6" s="150">
        <v>251.36</v>
      </c>
      <c r="T6" s="25">
        <f t="shared" ref="T6:T11" si="3">P6</f>
        <v>246.97799999999998</v>
      </c>
    </row>
    <row r="7" spans="1:20" ht="45.75" customHeight="1" x14ac:dyDescent="0.4">
      <c r="A7" s="26" t="s">
        <v>16</v>
      </c>
      <c r="B7" s="3" t="s">
        <v>9</v>
      </c>
      <c r="C7" s="13" t="s">
        <v>17</v>
      </c>
      <c r="D7" s="2" t="s">
        <v>18</v>
      </c>
      <c r="E7" s="85">
        <v>161.9</v>
      </c>
      <c r="F7" s="86"/>
      <c r="G7" s="86">
        <v>195.39</v>
      </c>
      <c r="H7" s="91">
        <v>130</v>
      </c>
      <c r="I7" s="91">
        <v>195</v>
      </c>
      <c r="J7" s="91"/>
      <c r="K7" s="91"/>
      <c r="L7" s="91"/>
      <c r="M7" s="89"/>
      <c r="N7" s="42">
        <f t="shared" si="0"/>
        <v>4</v>
      </c>
      <c r="O7" s="43">
        <f t="shared" si="1"/>
        <v>0.1833398162050662</v>
      </c>
      <c r="P7" s="115">
        <f t="shared" si="2"/>
        <v>170.57249999999999</v>
      </c>
      <c r="Q7" s="7">
        <v>166.66666666666666</v>
      </c>
      <c r="R7" s="59">
        <v>161.99</v>
      </c>
      <c r="S7" s="150">
        <v>169.63</v>
      </c>
      <c r="T7" s="25">
        <f t="shared" si="3"/>
        <v>170.57249999999999</v>
      </c>
    </row>
    <row r="8" spans="1:20" ht="51.75" customHeight="1" x14ac:dyDescent="0.4">
      <c r="A8" s="26" t="s">
        <v>16</v>
      </c>
      <c r="B8" s="14" t="s">
        <v>9</v>
      </c>
      <c r="C8" s="15" t="s">
        <v>25</v>
      </c>
      <c r="D8" s="15" t="s">
        <v>18</v>
      </c>
      <c r="E8" s="85">
        <v>172.3</v>
      </c>
      <c r="F8" s="86"/>
      <c r="G8" s="86">
        <v>214.46</v>
      </c>
      <c r="H8" s="91">
        <v>120</v>
      </c>
      <c r="I8" s="91">
        <v>195</v>
      </c>
      <c r="J8" s="91"/>
      <c r="K8" s="91"/>
      <c r="L8" s="91">
        <v>154</v>
      </c>
      <c r="M8" s="89"/>
      <c r="N8" s="42">
        <f t="shared" si="0"/>
        <v>5</v>
      </c>
      <c r="O8" s="43">
        <f t="shared" si="1"/>
        <v>0.21380720717442622</v>
      </c>
      <c r="P8" s="115">
        <f t="shared" si="2"/>
        <v>171.15200000000002</v>
      </c>
      <c r="Q8" s="7">
        <v>173.33333333333331</v>
      </c>
      <c r="R8" s="59">
        <v>160.07</v>
      </c>
      <c r="S8" s="150">
        <v>163.71</v>
      </c>
      <c r="T8" s="25">
        <f t="shared" si="3"/>
        <v>171.15200000000002</v>
      </c>
    </row>
    <row r="9" spans="1:20" ht="63.35" x14ac:dyDescent="0.4">
      <c r="A9" s="26" t="s">
        <v>19</v>
      </c>
      <c r="B9" s="3" t="s">
        <v>9</v>
      </c>
      <c r="C9" s="2" t="s">
        <v>20</v>
      </c>
      <c r="D9" s="2" t="s">
        <v>18</v>
      </c>
      <c r="E9" s="85"/>
      <c r="F9" s="86">
        <v>120</v>
      </c>
      <c r="G9" s="86">
        <v>255.89</v>
      </c>
      <c r="H9" s="91"/>
      <c r="I9" s="91">
        <v>250</v>
      </c>
      <c r="J9" s="91">
        <v>198</v>
      </c>
      <c r="K9" s="91">
        <v>202</v>
      </c>
      <c r="L9" s="91">
        <v>126.5</v>
      </c>
      <c r="M9" s="89"/>
      <c r="N9" s="42">
        <f t="shared" si="0"/>
        <v>6</v>
      </c>
      <c r="O9" s="43">
        <f t="shared" si="1"/>
        <v>0.30409365358997387</v>
      </c>
      <c r="P9" s="115">
        <f t="shared" si="2"/>
        <v>192.06499999999997</v>
      </c>
      <c r="Q9" s="7">
        <v>216.75</v>
      </c>
      <c r="R9" s="59">
        <v>207.18</v>
      </c>
      <c r="S9" s="150">
        <v>194.95</v>
      </c>
      <c r="T9" s="25">
        <f t="shared" si="3"/>
        <v>192.06499999999997</v>
      </c>
    </row>
    <row r="10" spans="1:20" ht="63.35" x14ac:dyDescent="0.4">
      <c r="A10" s="34" t="s">
        <v>21</v>
      </c>
      <c r="B10" s="17" t="s">
        <v>9</v>
      </c>
      <c r="C10" s="177" t="s">
        <v>22</v>
      </c>
      <c r="D10" s="18" t="s">
        <v>13</v>
      </c>
      <c r="E10" s="85"/>
      <c r="F10" s="86"/>
      <c r="G10" s="86">
        <v>202.55</v>
      </c>
      <c r="H10" s="91">
        <v>150</v>
      </c>
      <c r="I10" s="91">
        <v>195</v>
      </c>
      <c r="J10" s="91"/>
      <c r="K10" s="91">
        <v>230</v>
      </c>
      <c r="L10" s="91">
        <v>259</v>
      </c>
      <c r="M10" s="89">
        <v>237.93</v>
      </c>
      <c r="N10" s="42">
        <f t="shared" si="0"/>
        <v>6</v>
      </c>
      <c r="O10" s="43">
        <f t="shared" si="1"/>
        <v>0.18143851303859784</v>
      </c>
      <c r="P10" s="115">
        <f t="shared" si="2"/>
        <v>212.41333333333333</v>
      </c>
      <c r="Q10" s="7">
        <v>203</v>
      </c>
      <c r="R10" s="59">
        <v>194.39</v>
      </c>
      <c r="S10" s="150">
        <v>206.16</v>
      </c>
      <c r="T10" s="25">
        <f t="shared" si="3"/>
        <v>212.41333333333333</v>
      </c>
    </row>
    <row r="11" spans="1:20" ht="102" customHeight="1" x14ac:dyDescent="0.4">
      <c r="A11" s="26" t="s">
        <v>21</v>
      </c>
      <c r="B11" s="3" t="s">
        <v>9</v>
      </c>
      <c r="C11" s="2" t="s">
        <v>24</v>
      </c>
      <c r="D11" s="2" t="s">
        <v>13</v>
      </c>
      <c r="E11" s="85"/>
      <c r="F11" s="86"/>
      <c r="G11" s="86"/>
      <c r="H11" s="91">
        <v>160</v>
      </c>
      <c r="I11" s="91">
        <v>260</v>
      </c>
      <c r="J11" s="91">
        <v>245</v>
      </c>
      <c r="K11" s="91">
        <v>210</v>
      </c>
      <c r="L11" s="91"/>
      <c r="M11" s="89"/>
      <c r="N11" s="42">
        <f t="shared" si="0"/>
        <v>4</v>
      </c>
      <c r="O11" s="43">
        <f t="shared" si="1"/>
        <v>0.20305155003788844</v>
      </c>
      <c r="P11" s="115">
        <f t="shared" si="2"/>
        <v>218.75</v>
      </c>
      <c r="Q11" s="7">
        <v>229</v>
      </c>
      <c r="R11" s="59">
        <v>220.53</v>
      </c>
      <c r="S11" s="150">
        <v>221.92</v>
      </c>
      <c r="T11" s="25">
        <f t="shared" si="3"/>
        <v>218.75</v>
      </c>
    </row>
    <row r="12" spans="1:20" ht="12.75" x14ac:dyDescent="0.2">
      <c r="E12" s="8"/>
      <c r="F12" s="8"/>
      <c r="G12" s="8"/>
      <c r="H12" s="8"/>
      <c r="J12" s="8"/>
      <c r="K12" s="8"/>
      <c r="L12" s="8"/>
      <c r="M12" s="67"/>
      <c r="N12" s="8"/>
      <c r="O12" s="8"/>
      <c r="P12" s="8"/>
    </row>
  </sheetData>
  <mergeCells count="11">
    <mergeCell ref="A1:T1"/>
    <mergeCell ref="T3:T4"/>
    <mergeCell ref="A3:A4"/>
    <mergeCell ref="B3:B4"/>
    <mergeCell ref="C3:C4"/>
    <mergeCell ref="D3:D4"/>
    <mergeCell ref="E3:M3"/>
    <mergeCell ref="N3:N4"/>
    <mergeCell ref="O3:O4"/>
    <mergeCell ref="P3:P4"/>
    <mergeCell ref="Q3:R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16"/>
  <sheetViews>
    <sheetView topLeftCell="B1" zoomScale="85" zoomScaleNormal="85" workbookViewId="0">
      <selection activeCell="X9" sqref="X9"/>
    </sheetView>
  </sheetViews>
  <sheetFormatPr defaultColWidth="9.1171875" defaultRowHeight="12.7" x14ac:dyDescent="0.4"/>
  <cols>
    <col min="1" max="1" width="16.703125" style="1" customWidth="1"/>
    <col min="2" max="2" width="9.1171875" style="1"/>
    <col min="3" max="3" width="31.703125" style="1" customWidth="1"/>
    <col min="4" max="4" width="26" style="1" customWidth="1"/>
    <col min="5" max="6" width="10.703125" style="1" customWidth="1"/>
    <col min="7" max="7" width="10.703125" style="8" customWidth="1"/>
    <col min="8" max="8" width="10.703125" style="1" customWidth="1"/>
    <col min="9" max="12" width="10.703125" style="8" customWidth="1"/>
    <col min="13" max="13" width="10.703125" style="66" customWidth="1"/>
    <col min="14" max="15" width="9.1171875" style="1"/>
    <col min="16" max="16" width="11.41015625" style="1" customWidth="1"/>
    <col min="17" max="20" width="9.5859375" style="8" hidden="1" customWidth="1"/>
    <col min="21" max="21" width="15.5859375" style="8" customWidth="1"/>
    <col min="22" max="16384" width="9.1171875" style="1"/>
  </cols>
  <sheetData>
    <row r="1" spans="1:21" x14ac:dyDescent="0.4">
      <c r="A1" s="200" t="s">
        <v>396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</row>
    <row r="3" spans="1:21" s="8" customFormat="1" ht="12.75" customHeight="1" x14ac:dyDescent="0.4">
      <c r="A3" s="194" t="s">
        <v>0</v>
      </c>
      <c r="B3" s="194" t="s">
        <v>1</v>
      </c>
      <c r="C3" s="194" t="s">
        <v>2</v>
      </c>
      <c r="D3" s="194" t="s">
        <v>3</v>
      </c>
      <c r="E3" s="194" t="s">
        <v>6</v>
      </c>
      <c r="F3" s="194"/>
      <c r="G3" s="194"/>
      <c r="H3" s="194"/>
      <c r="I3" s="194"/>
      <c r="J3" s="194"/>
      <c r="K3" s="194"/>
      <c r="L3" s="194"/>
      <c r="M3" s="194"/>
      <c r="N3" s="194" t="s">
        <v>4</v>
      </c>
      <c r="O3" s="194" t="s">
        <v>5</v>
      </c>
      <c r="P3" s="201" t="s">
        <v>347</v>
      </c>
      <c r="Q3" s="204" t="s">
        <v>437</v>
      </c>
      <c r="R3" s="202"/>
      <c r="S3" s="202"/>
      <c r="T3" s="203"/>
      <c r="U3" s="194" t="s">
        <v>401</v>
      </c>
    </row>
    <row r="4" spans="1:21" s="8" customFormat="1" ht="76" x14ac:dyDescent="0.4">
      <c r="A4" s="194"/>
      <c r="B4" s="194"/>
      <c r="C4" s="194"/>
      <c r="D4" s="194"/>
      <c r="E4" s="84" t="s">
        <v>428</v>
      </c>
      <c r="F4" s="84" t="s">
        <v>429</v>
      </c>
      <c r="G4" s="161" t="s">
        <v>424</v>
      </c>
      <c r="H4" s="90" t="s">
        <v>354</v>
      </c>
      <c r="I4" s="102" t="s">
        <v>363</v>
      </c>
      <c r="J4" s="171" t="s">
        <v>364</v>
      </c>
      <c r="K4" s="171" t="s">
        <v>362</v>
      </c>
      <c r="L4" s="172" t="s">
        <v>431</v>
      </c>
      <c r="M4" s="88" t="s">
        <v>435</v>
      </c>
      <c r="N4" s="194"/>
      <c r="O4" s="194"/>
      <c r="P4" s="201"/>
      <c r="Q4" s="10" t="s">
        <v>10</v>
      </c>
      <c r="R4" s="10" t="s">
        <v>349</v>
      </c>
      <c r="S4" s="10" t="s">
        <v>392</v>
      </c>
      <c r="T4" s="10" t="s">
        <v>397</v>
      </c>
      <c r="U4" s="194"/>
    </row>
    <row r="5" spans="1:21" s="21" customFormat="1" ht="77.25" customHeight="1" x14ac:dyDescent="0.5">
      <c r="A5" s="3" t="s">
        <v>45</v>
      </c>
      <c r="B5" s="17" t="s">
        <v>9</v>
      </c>
      <c r="C5" s="18" t="s">
        <v>54</v>
      </c>
      <c r="D5" s="18" t="s">
        <v>46</v>
      </c>
      <c r="E5" s="85"/>
      <c r="F5" s="168"/>
      <c r="G5" s="141">
        <v>450</v>
      </c>
      <c r="H5" s="100">
        <v>590</v>
      </c>
      <c r="I5" s="100"/>
      <c r="J5" s="141">
        <v>779</v>
      </c>
      <c r="K5" s="141"/>
      <c r="L5" s="97"/>
      <c r="M5" s="89"/>
      <c r="N5" s="42">
        <f t="shared" ref="N5:N15" si="0">COUNT(E5:M5)</f>
        <v>3</v>
      </c>
      <c r="O5" s="43">
        <f t="shared" ref="O5:O15" si="1">STDEVA(E5:M5)/(SUM(E5:M5)/COUNTIF(E5:M5,"&gt;0"))</f>
        <v>0.27230407255050354</v>
      </c>
      <c r="P5" s="115">
        <f t="shared" ref="P5:P15" si="2">1/N5*(SUM(E5:M5))</f>
        <v>606.33333333333326</v>
      </c>
      <c r="Q5" s="7">
        <v>553.33333333333326</v>
      </c>
      <c r="R5" s="58">
        <v>586.87</v>
      </c>
      <c r="S5" s="149">
        <v>593.64</v>
      </c>
      <c r="T5" s="149"/>
      <c r="U5" s="25">
        <f>P5</f>
        <v>606.33333333333326</v>
      </c>
    </row>
    <row r="6" spans="1:21" s="21" customFormat="1" ht="61.5" customHeight="1" x14ac:dyDescent="0.5">
      <c r="A6" s="3" t="s">
        <v>45</v>
      </c>
      <c r="B6" s="17" t="s">
        <v>9</v>
      </c>
      <c r="C6" s="18" t="s">
        <v>55</v>
      </c>
      <c r="D6" s="18" t="s">
        <v>46</v>
      </c>
      <c r="E6" s="85"/>
      <c r="F6" s="168"/>
      <c r="G6" s="141">
        <v>440</v>
      </c>
      <c r="H6" s="100">
        <v>590</v>
      </c>
      <c r="I6" s="100"/>
      <c r="J6" s="141">
        <v>700</v>
      </c>
      <c r="K6" s="141"/>
      <c r="L6" s="97"/>
      <c r="M6" s="89"/>
      <c r="N6" s="42">
        <f t="shared" si="0"/>
        <v>3</v>
      </c>
      <c r="O6" s="43">
        <f t="shared" si="1"/>
        <v>0.22632106301100444</v>
      </c>
      <c r="P6" s="115">
        <f t="shared" si="2"/>
        <v>576.66666666666663</v>
      </c>
      <c r="Q6" s="7">
        <v>553.33333333333326</v>
      </c>
      <c r="R6" s="59">
        <v>571.87</v>
      </c>
      <c r="S6" s="150">
        <v>572.59</v>
      </c>
      <c r="T6" s="150"/>
      <c r="U6" s="25">
        <f t="shared" ref="U6:U15" si="3">P6</f>
        <v>576.66666666666663</v>
      </c>
    </row>
    <row r="7" spans="1:21" s="21" customFormat="1" ht="62.25" customHeight="1" x14ac:dyDescent="0.5">
      <c r="A7" s="3" t="s">
        <v>45</v>
      </c>
      <c r="B7" s="17" t="s">
        <v>9</v>
      </c>
      <c r="C7" s="18" t="s">
        <v>56</v>
      </c>
      <c r="D7" s="18" t="s">
        <v>47</v>
      </c>
      <c r="E7" s="85"/>
      <c r="F7" s="168"/>
      <c r="G7" s="141">
        <v>400</v>
      </c>
      <c r="H7" s="100">
        <v>470</v>
      </c>
      <c r="I7" s="100"/>
      <c r="J7" s="141"/>
      <c r="K7" s="141"/>
      <c r="L7" s="97">
        <v>315.44</v>
      </c>
      <c r="M7" s="89">
        <v>580.42999999999995</v>
      </c>
      <c r="N7" s="42">
        <f t="shared" si="0"/>
        <v>4</v>
      </c>
      <c r="O7" s="43">
        <f t="shared" si="1"/>
        <v>0.25401988615013155</v>
      </c>
      <c r="P7" s="115">
        <f t="shared" si="2"/>
        <v>441.46749999999997</v>
      </c>
      <c r="Q7" s="7">
        <v>395.05250000000001</v>
      </c>
      <c r="R7" s="59">
        <v>426.28</v>
      </c>
      <c r="S7" s="150">
        <v>438.03</v>
      </c>
      <c r="T7" s="150"/>
      <c r="U7" s="25">
        <f t="shared" si="3"/>
        <v>441.46749999999997</v>
      </c>
    </row>
    <row r="8" spans="1:21" s="21" customFormat="1" ht="54" customHeight="1" x14ac:dyDescent="0.5">
      <c r="A8" s="3" t="s">
        <v>48</v>
      </c>
      <c r="B8" s="17" t="s">
        <v>9</v>
      </c>
      <c r="C8" s="18" t="s">
        <v>58</v>
      </c>
      <c r="D8" s="18" t="s">
        <v>49</v>
      </c>
      <c r="E8" s="85">
        <v>382</v>
      </c>
      <c r="F8" s="168"/>
      <c r="G8" s="141">
        <v>220</v>
      </c>
      <c r="H8" s="100">
        <v>340</v>
      </c>
      <c r="I8" s="141">
        <v>289</v>
      </c>
      <c r="J8" s="141"/>
      <c r="K8" s="141"/>
      <c r="L8" s="97"/>
      <c r="M8" s="89"/>
      <c r="N8" s="42">
        <f t="shared" si="0"/>
        <v>4</v>
      </c>
      <c r="O8" s="43">
        <f t="shared" si="1"/>
        <v>0.22671923873583641</v>
      </c>
      <c r="P8" s="115">
        <f t="shared" si="2"/>
        <v>307.75</v>
      </c>
      <c r="Q8" s="7">
        <v>310</v>
      </c>
      <c r="R8" s="59">
        <v>305.92</v>
      </c>
      <c r="S8" s="150">
        <v>299.51</v>
      </c>
      <c r="T8" s="150"/>
      <c r="U8" s="25">
        <f t="shared" si="3"/>
        <v>307.75</v>
      </c>
    </row>
    <row r="9" spans="1:21" s="21" customFormat="1" ht="49.5" customHeight="1" x14ac:dyDescent="0.5">
      <c r="A9" s="29" t="s">
        <v>48</v>
      </c>
      <c r="B9" s="24" t="s">
        <v>9</v>
      </c>
      <c r="C9" s="23" t="s">
        <v>59</v>
      </c>
      <c r="D9" s="23" t="s">
        <v>49</v>
      </c>
      <c r="E9" s="85">
        <v>367</v>
      </c>
      <c r="F9" s="168"/>
      <c r="G9" s="141">
        <v>250</v>
      </c>
      <c r="H9" s="100">
        <v>340</v>
      </c>
      <c r="I9" s="141">
        <v>240</v>
      </c>
      <c r="J9" s="141"/>
      <c r="K9" s="141"/>
      <c r="L9" s="97"/>
      <c r="M9" s="89"/>
      <c r="N9" s="42">
        <f t="shared" si="0"/>
        <v>4</v>
      </c>
      <c r="O9" s="43">
        <f t="shared" si="1"/>
        <v>0.21298507177405443</v>
      </c>
      <c r="P9" s="115">
        <f t="shared" si="2"/>
        <v>299.25</v>
      </c>
      <c r="Q9" s="7">
        <v>313.33333333333331</v>
      </c>
      <c r="R9" s="59">
        <v>304.25</v>
      </c>
      <c r="S9" s="150">
        <v>290</v>
      </c>
      <c r="T9" s="150"/>
      <c r="U9" s="25">
        <f t="shared" si="3"/>
        <v>299.25</v>
      </c>
    </row>
    <row r="10" spans="1:21" s="21" customFormat="1" ht="54" customHeight="1" x14ac:dyDescent="0.5">
      <c r="A10" s="29" t="s">
        <v>48</v>
      </c>
      <c r="B10" s="24" t="s">
        <v>9</v>
      </c>
      <c r="C10" s="23" t="s">
        <v>60</v>
      </c>
      <c r="D10" s="23" t="s">
        <v>49</v>
      </c>
      <c r="E10" s="85">
        <v>678</v>
      </c>
      <c r="F10" s="168"/>
      <c r="G10" s="141"/>
      <c r="H10" s="100">
        <v>980</v>
      </c>
      <c r="I10" s="100">
        <v>460</v>
      </c>
      <c r="J10" s="141">
        <v>599.9</v>
      </c>
      <c r="K10" s="141"/>
      <c r="L10" s="97"/>
      <c r="M10" s="89"/>
      <c r="N10" s="42">
        <f t="shared" si="0"/>
        <v>4</v>
      </c>
      <c r="O10" s="43">
        <f t="shared" si="1"/>
        <v>0.32335421299765704</v>
      </c>
      <c r="P10" s="115">
        <f t="shared" si="2"/>
        <v>679.47500000000002</v>
      </c>
      <c r="Q10" s="7">
        <v>600.72249999999997</v>
      </c>
      <c r="R10" s="59">
        <v>657</v>
      </c>
      <c r="S10" s="150">
        <v>675</v>
      </c>
      <c r="T10" s="150"/>
      <c r="U10" s="25">
        <f t="shared" si="3"/>
        <v>679.47500000000002</v>
      </c>
    </row>
    <row r="11" spans="1:21" s="21" customFormat="1" ht="57" customHeight="1" x14ac:dyDescent="0.5">
      <c r="A11" s="3" t="s">
        <v>50</v>
      </c>
      <c r="B11" s="17" t="s">
        <v>9</v>
      </c>
      <c r="C11" s="18" t="s">
        <v>53</v>
      </c>
      <c r="D11" s="18" t="s">
        <v>51</v>
      </c>
      <c r="E11" s="85">
        <v>367</v>
      </c>
      <c r="F11" s="168"/>
      <c r="G11" s="141">
        <v>250</v>
      </c>
      <c r="H11" s="100">
        <v>350</v>
      </c>
      <c r="I11" s="100"/>
      <c r="J11" s="141"/>
      <c r="K11" s="141"/>
      <c r="L11" s="97"/>
      <c r="M11" s="89"/>
      <c r="N11" s="42">
        <f t="shared" si="0"/>
        <v>3</v>
      </c>
      <c r="O11" s="43">
        <f t="shared" si="1"/>
        <v>0.1961216929021424</v>
      </c>
      <c r="P11" s="115">
        <f t="shared" si="2"/>
        <v>322.33333333333331</v>
      </c>
      <c r="Q11" s="7">
        <v>306.66666666666663</v>
      </c>
      <c r="R11" s="59">
        <v>307.95</v>
      </c>
      <c r="S11" s="150">
        <v>312.67</v>
      </c>
      <c r="T11" s="150"/>
      <c r="U11" s="25">
        <f t="shared" si="3"/>
        <v>322.33333333333331</v>
      </c>
    </row>
    <row r="12" spans="1:21" s="21" customFormat="1" ht="61.5" customHeight="1" x14ac:dyDescent="0.5">
      <c r="A12" s="3" t="s">
        <v>50</v>
      </c>
      <c r="B12" s="3" t="s">
        <v>9</v>
      </c>
      <c r="C12" s="2" t="s">
        <v>57</v>
      </c>
      <c r="D12" s="76" t="s">
        <v>52</v>
      </c>
      <c r="E12" s="85"/>
      <c r="F12" s="168">
        <v>413</v>
      </c>
      <c r="G12" s="141">
        <v>250</v>
      </c>
      <c r="H12" s="100">
        <v>400</v>
      </c>
      <c r="I12" s="100"/>
      <c r="J12" s="141"/>
      <c r="K12" s="141"/>
      <c r="L12" s="97"/>
      <c r="M12" s="89"/>
      <c r="N12" s="42">
        <f t="shared" si="0"/>
        <v>3</v>
      </c>
      <c r="O12" s="43">
        <f t="shared" si="1"/>
        <v>0.25565987191412071</v>
      </c>
      <c r="P12" s="115">
        <f t="shared" si="2"/>
        <v>354.33333333333331</v>
      </c>
      <c r="Q12" s="7">
        <v>399.98750000000001</v>
      </c>
      <c r="R12" s="59">
        <v>363.33</v>
      </c>
      <c r="S12" s="150">
        <v>372.5</v>
      </c>
      <c r="T12" s="150"/>
      <c r="U12" s="25">
        <f t="shared" si="3"/>
        <v>354.33333333333331</v>
      </c>
    </row>
    <row r="13" spans="1:21" ht="50.7" x14ac:dyDescent="0.4">
      <c r="A13" s="127" t="s">
        <v>376</v>
      </c>
      <c r="B13" s="128" t="s">
        <v>9</v>
      </c>
      <c r="C13" s="129" t="s">
        <v>377</v>
      </c>
      <c r="D13" s="129" t="s">
        <v>378</v>
      </c>
      <c r="E13" s="162"/>
      <c r="F13" s="169"/>
      <c r="G13" s="141">
        <v>440</v>
      </c>
      <c r="H13" s="133">
        <v>590</v>
      </c>
      <c r="I13" s="133"/>
      <c r="J13" s="141">
        <v>619</v>
      </c>
      <c r="K13" s="142"/>
      <c r="L13" s="173"/>
      <c r="M13" s="89"/>
      <c r="N13" s="42">
        <f t="shared" si="0"/>
        <v>3</v>
      </c>
      <c r="O13" s="43">
        <f t="shared" si="1"/>
        <v>0.17478706568967609</v>
      </c>
      <c r="P13" s="115">
        <f t="shared" si="2"/>
        <v>549.66666666666663</v>
      </c>
      <c r="Q13" s="179"/>
      <c r="R13" s="179"/>
      <c r="S13" s="179"/>
      <c r="T13" s="149">
        <v>580</v>
      </c>
      <c r="U13" s="25"/>
    </row>
    <row r="14" spans="1:21" ht="50.7" x14ac:dyDescent="0.4">
      <c r="A14" s="130" t="s">
        <v>425</v>
      </c>
      <c r="B14" s="131" t="s">
        <v>9</v>
      </c>
      <c r="C14" s="178" t="s">
        <v>379</v>
      </c>
      <c r="D14" s="132" t="s">
        <v>378</v>
      </c>
      <c r="E14" s="163"/>
      <c r="F14" s="163"/>
      <c r="G14" s="134">
        <v>440</v>
      </c>
      <c r="H14" s="135">
        <v>800</v>
      </c>
      <c r="I14" s="135"/>
      <c r="J14" s="141">
        <v>639</v>
      </c>
      <c r="K14" s="135">
        <v>520</v>
      </c>
      <c r="L14" s="174"/>
      <c r="M14" s="89"/>
      <c r="N14" s="42">
        <f t="shared" si="0"/>
        <v>4</v>
      </c>
      <c r="O14" s="43">
        <f t="shared" si="1"/>
        <v>0.26102017731891985</v>
      </c>
      <c r="P14" s="115">
        <f t="shared" si="2"/>
        <v>599.75</v>
      </c>
      <c r="Q14" s="179"/>
      <c r="R14" s="179"/>
      <c r="S14" s="179"/>
      <c r="T14" s="149">
        <v>589.66999999999996</v>
      </c>
      <c r="U14" s="25">
        <f t="shared" si="3"/>
        <v>599.75</v>
      </c>
    </row>
    <row r="15" spans="1:21" ht="50.7" x14ac:dyDescent="0.4">
      <c r="A15" s="127" t="s">
        <v>380</v>
      </c>
      <c r="B15" s="128" t="s">
        <v>9</v>
      </c>
      <c r="C15" s="129" t="s">
        <v>381</v>
      </c>
      <c r="D15" s="129" t="s">
        <v>378</v>
      </c>
      <c r="E15" s="164"/>
      <c r="F15" s="164"/>
      <c r="G15" s="136">
        <v>390</v>
      </c>
      <c r="H15" s="137">
        <v>320</v>
      </c>
      <c r="I15" s="138">
        <v>335</v>
      </c>
      <c r="J15" s="138"/>
      <c r="K15" s="138"/>
      <c r="L15" s="175"/>
      <c r="M15" s="89">
        <v>333.05</v>
      </c>
      <c r="N15" s="42">
        <f t="shared" si="0"/>
        <v>4</v>
      </c>
      <c r="O15" s="43">
        <f t="shared" si="1"/>
        <v>9.0120254712100861E-2</v>
      </c>
      <c r="P15" s="115">
        <f t="shared" si="2"/>
        <v>344.51249999999999</v>
      </c>
      <c r="Q15" s="179"/>
      <c r="R15" s="179"/>
      <c r="S15" s="179"/>
      <c r="T15" s="149">
        <v>313.33</v>
      </c>
      <c r="U15" s="25">
        <f t="shared" si="3"/>
        <v>344.51249999999999</v>
      </c>
    </row>
    <row r="16" spans="1:21" x14ac:dyDescent="0.4">
      <c r="A16" s="8"/>
      <c r="B16" s="8"/>
      <c r="C16" s="8"/>
      <c r="D16" s="8"/>
    </row>
  </sheetData>
  <mergeCells count="11">
    <mergeCell ref="A1:U1"/>
    <mergeCell ref="U3:U4"/>
    <mergeCell ref="A3:A4"/>
    <mergeCell ref="B3:B4"/>
    <mergeCell ref="C3:C4"/>
    <mergeCell ref="D3:D4"/>
    <mergeCell ref="E3:M3"/>
    <mergeCell ref="N3:N4"/>
    <mergeCell ref="O3:O4"/>
    <mergeCell ref="P3:P4"/>
    <mergeCell ref="Q3:T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zoomScale="85" zoomScaleNormal="85" workbookViewId="0">
      <selection activeCell="V10" sqref="V10"/>
    </sheetView>
  </sheetViews>
  <sheetFormatPr defaultColWidth="9.1171875" defaultRowHeight="12.7" x14ac:dyDescent="0.4"/>
  <cols>
    <col min="1" max="1" width="22.87890625" style="1" customWidth="1"/>
    <col min="2" max="2" width="9.1171875" style="1"/>
    <col min="3" max="3" width="31.703125" style="1" customWidth="1"/>
    <col min="4" max="4" width="18.29296875" style="1" customWidth="1"/>
    <col min="5" max="6" width="10.703125" style="1" customWidth="1"/>
    <col min="7" max="8" width="10.703125" style="8" customWidth="1"/>
    <col min="9" max="10" width="10.703125" style="1" customWidth="1"/>
    <col min="11" max="11" width="10.703125" style="66" customWidth="1"/>
    <col min="12" max="13" width="9.1171875" style="1"/>
    <col min="14" max="14" width="12" style="1" customWidth="1"/>
    <col min="15" max="18" width="10.1171875" style="8" hidden="1" customWidth="1"/>
    <col min="19" max="19" width="14.87890625" style="8" customWidth="1"/>
    <col min="20" max="16384" width="9.1171875" style="1"/>
  </cols>
  <sheetData>
    <row r="1" spans="1:19" x14ac:dyDescent="0.4">
      <c r="A1" s="200" t="s">
        <v>398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</row>
    <row r="3" spans="1:19" s="8" customFormat="1" ht="12.75" customHeight="1" x14ac:dyDescent="0.4">
      <c r="A3" s="194" t="s">
        <v>0</v>
      </c>
      <c r="B3" s="194" t="s">
        <v>1</v>
      </c>
      <c r="C3" s="194" t="s">
        <v>2</v>
      </c>
      <c r="D3" s="194" t="s">
        <v>3</v>
      </c>
      <c r="E3" s="194" t="s">
        <v>6</v>
      </c>
      <c r="F3" s="194"/>
      <c r="G3" s="194"/>
      <c r="H3" s="194"/>
      <c r="I3" s="194"/>
      <c r="J3" s="194"/>
      <c r="K3" s="194"/>
      <c r="L3" s="194" t="s">
        <v>4</v>
      </c>
      <c r="M3" s="194" t="s">
        <v>5</v>
      </c>
      <c r="N3" s="201" t="s">
        <v>347</v>
      </c>
      <c r="O3" s="205" t="s">
        <v>437</v>
      </c>
      <c r="P3" s="205"/>
      <c r="Q3" s="205"/>
      <c r="R3" s="205"/>
      <c r="S3" s="194" t="s">
        <v>401</v>
      </c>
    </row>
    <row r="4" spans="1:19" s="8" customFormat="1" ht="63.35" x14ac:dyDescent="0.4">
      <c r="A4" s="194"/>
      <c r="B4" s="194"/>
      <c r="C4" s="194"/>
      <c r="D4" s="194"/>
      <c r="E4" s="180" t="s">
        <v>426</v>
      </c>
      <c r="F4" s="109" t="s">
        <v>424</v>
      </c>
      <c r="G4" s="109" t="s">
        <v>354</v>
      </c>
      <c r="H4" s="109" t="s">
        <v>362</v>
      </c>
      <c r="I4" s="109" t="s">
        <v>364</v>
      </c>
      <c r="J4" s="109" t="s">
        <v>363</v>
      </c>
      <c r="K4" s="181" t="s">
        <v>435</v>
      </c>
      <c r="L4" s="194"/>
      <c r="M4" s="194"/>
      <c r="N4" s="201"/>
      <c r="O4" s="10" t="s">
        <v>10</v>
      </c>
      <c r="P4" s="10" t="s">
        <v>349</v>
      </c>
      <c r="Q4" s="10" t="s">
        <v>392</v>
      </c>
      <c r="R4" s="10" t="s">
        <v>399</v>
      </c>
      <c r="S4" s="194"/>
    </row>
    <row r="5" spans="1:19" s="21" customFormat="1" ht="72.75" customHeight="1" x14ac:dyDescent="0.5">
      <c r="A5" s="11" t="s">
        <v>98</v>
      </c>
      <c r="B5" s="11" t="s">
        <v>9</v>
      </c>
      <c r="C5" s="11" t="s">
        <v>104</v>
      </c>
      <c r="D5" s="11" t="s">
        <v>99</v>
      </c>
      <c r="E5" s="85">
        <v>216</v>
      </c>
      <c r="F5" s="100">
        <v>180</v>
      </c>
      <c r="G5" s="100">
        <v>270</v>
      </c>
      <c r="H5" s="100"/>
      <c r="I5" s="100"/>
      <c r="J5" s="100">
        <v>190</v>
      </c>
      <c r="K5" s="89">
        <v>218.12</v>
      </c>
      <c r="L5" s="42">
        <f t="shared" ref="L5:L11" si="0">COUNT(E5:K5)</f>
        <v>5</v>
      </c>
      <c r="M5" s="43">
        <f t="shared" ref="M5:M11" si="1">STDEVA(E5:K5)/(SUM(E5:K5)/COUNTIF(E5:K5,"&gt;0"))</f>
        <v>0.16268415232025504</v>
      </c>
      <c r="N5" s="115">
        <f t="shared" ref="N5:N11" si="2">1/L5*(SUM(E5:K5))</f>
        <v>214.82399999999998</v>
      </c>
      <c r="O5" s="7">
        <v>196.66666666666666</v>
      </c>
      <c r="P5" s="58">
        <v>178.68</v>
      </c>
      <c r="Q5" s="149">
        <v>192.52</v>
      </c>
      <c r="R5" s="58"/>
      <c r="S5" s="25">
        <f>N5</f>
        <v>214.82399999999998</v>
      </c>
    </row>
    <row r="6" spans="1:19" s="21" customFormat="1" ht="82.5" customHeight="1" x14ac:dyDescent="0.5">
      <c r="A6" s="11" t="s">
        <v>98</v>
      </c>
      <c r="B6" s="11" t="s">
        <v>9</v>
      </c>
      <c r="C6" s="11" t="s">
        <v>105</v>
      </c>
      <c r="D6" s="11" t="s">
        <v>100</v>
      </c>
      <c r="E6" s="85">
        <v>230</v>
      </c>
      <c r="F6" s="100">
        <v>170</v>
      </c>
      <c r="G6" s="100">
        <v>280</v>
      </c>
      <c r="H6" s="100"/>
      <c r="I6" s="100"/>
      <c r="J6" s="100">
        <v>195</v>
      </c>
      <c r="K6" s="89"/>
      <c r="L6" s="42">
        <f t="shared" si="0"/>
        <v>4</v>
      </c>
      <c r="M6" s="43">
        <f t="shared" si="1"/>
        <v>0.2179433865201951</v>
      </c>
      <c r="N6" s="115">
        <f t="shared" si="2"/>
        <v>218.75</v>
      </c>
      <c r="O6" s="7">
        <v>195</v>
      </c>
      <c r="P6" s="58">
        <v>192.64</v>
      </c>
      <c r="Q6" s="149">
        <v>206.45</v>
      </c>
      <c r="R6" s="58"/>
      <c r="S6" s="25">
        <f>N6</f>
        <v>218.75</v>
      </c>
    </row>
    <row r="7" spans="1:19" s="21" customFormat="1" ht="72.75" customHeight="1" x14ac:dyDescent="0.5">
      <c r="A7" s="11" t="s">
        <v>98</v>
      </c>
      <c r="B7" s="11" t="s">
        <v>9</v>
      </c>
      <c r="C7" s="11" t="s">
        <v>106</v>
      </c>
      <c r="D7" s="11" t="s">
        <v>100</v>
      </c>
      <c r="E7" s="85">
        <v>290</v>
      </c>
      <c r="F7" s="100">
        <v>220</v>
      </c>
      <c r="G7" s="100"/>
      <c r="H7" s="100">
        <v>249</v>
      </c>
      <c r="I7" s="100">
        <v>279</v>
      </c>
      <c r="J7" s="100">
        <v>219</v>
      </c>
      <c r="K7" s="89"/>
      <c r="L7" s="42">
        <f t="shared" si="0"/>
        <v>5</v>
      </c>
      <c r="M7" s="43">
        <f t="shared" si="1"/>
        <v>0.1303152649447846</v>
      </c>
      <c r="N7" s="115">
        <f t="shared" si="2"/>
        <v>251.4</v>
      </c>
      <c r="O7" s="7">
        <v>243.33333333333331</v>
      </c>
      <c r="P7" s="58">
        <v>243.33</v>
      </c>
      <c r="Q7" s="149">
        <v>247.75</v>
      </c>
      <c r="R7" s="58"/>
      <c r="S7" s="25">
        <f t="shared" ref="S7:S11" si="3">N7</f>
        <v>251.4</v>
      </c>
    </row>
    <row r="8" spans="1:19" s="21" customFormat="1" ht="72.75" customHeight="1" x14ac:dyDescent="0.5">
      <c r="A8" s="11" t="s">
        <v>98</v>
      </c>
      <c r="B8" s="11" t="s">
        <v>9</v>
      </c>
      <c r="C8" s="11" t="s">
        <v>101</v>
      </c>
      <c r="D8" s="11" t="s">
        <v>100</v>
      </c>
      <c r="E8" s="85">
        <v>235</v>
      </c>
      <c r="F8" s="100">
        <v>210</v>
      </c>
      <c r="G8" s="100">
        <v>290</v>
      </c>
      <c r="H8" s="100">
        <v>215</v>
      </c>
      <c r="I8" s="100"/>
      <c r="J8" s="100">
        <v>219</v>
      </c>
      <c r="K8" s="89"/>
      <c r="L8" s="42">
        <f t="shared" si="0"/>
        <v>5</v>
      </c>
      <c r="M8" s="43">
        <f t="shared" si="1"/>
        <v>0.14021649848234552</v>
      </c>
      <c r="N8" s="115">
        <f t="shared" si="2"/>
        <v>233.8</v>
      </c>
      <c r="O8" s="7">
        <v>196.66666666666666</v>
      </c>
      <c r="P8" s="58">
        <v>196.39</v>
      </c>
      <c r="Q8" s="149">
        <v>211.45</v>
      </c>
      <c r="R8" s="58"/>
      <c r="S8" s="25">
        <f t="shared" si="3"/>
        <v>233.8</v>
      </c>
    </row>
    <row r="9" spans="1:19" s="21" customFormat="1" ht="71.25" customHeight="1" x14ac:dyDescent="0.5">
      <c r="A9" s="11" t="s">
        <v>103</v>
      </c>
      <c r="B9" s="11" t="s">
        <v>9</v>
      </c>
      <c r="C9" s="11" t="s">
        <v>102</v>
      </c>
      <c r="D9" s="11" t="s">
        <v>99</v>
      </c>
      <c r="E9" s="85"/>
      <c r="F9" s="100">
        <v>180</v>
      </c>
      <c r="G9" s="100">
        <v>270</v>
      </c>
      <c r="H9" s="100"/>
      <c r="I9" s="100"/>
      <c r="J9" s="100">
        <v>199</v>
      </c>
      <c r="K9" s="89">
        <v>218.12</v>
      </c>
      <c r="L9" s="42">
        <f t="shared" si="0"/>
        <v>4</v>
      </c>
      <c r="M9" s="43">
        <f t="shared" si="1"/>
        <v>0.17872037461532156</v>
      </c>
      <c r="N9" s="115">
        <f t="shared" si="2"/>
        <v>216.78</v>
      </c>
      <c r="O9" s="7">
        <v>226.66666666666666</v>
      </c>
      <c r="P9" s="58">
        <v>182.34</v>
      </c>
      <c r="Q9" s="149">
        <v>194.49</v>
      </c>
      <c r="R9" s="58"/>
      <c r="S9" s="25">
        <f t="shared" si="3"/>
        <v>216.78</v>
      </c>
    </row>
    <row r="10" spans="1:19" ht="76" x14ac:dyDescent="0.4">
      <c r="A10" s="139" t="s">
        <v>382</v>
      </c>
      <c r="B10" s="139" t="s">
        <v>9</v>
      </c>
      <c r="C10" s="139" t="s">
        <v>383</v>
      </c>
      <c r="D10" s="139" t="s">
        <v>99</v>
      </c>
      <c r="E10" s="85"/>
      <c r="F10" s="182">
        <v>180</v>
      </c>
      <c r="G10" s="182"/>
      <c r="H10" s="100"/>
      <c r="I10" s="100">
        <v>245</v>
      </c>
      <c r="J10" s="100">
        <v>259</v>
      </c>
      <c r="K10" s="89">
        <v>218.12</v>
      </c>
      <c r="L10" s="42">
        <f t="shared" si="0"/>
        <v>4</v>
      </c>
      <c r="M10" s="43">
        <f t="shared" si="1"/>
        <v>0.15417766025222837</v>
      </c>
      <c r="N10" s="115">
        <f t="shared" si="2"/>
        <v>225.53</v>
      </c>
      <c r="O10" s="179"/>
      <c r="P10" s="179"/>
      <c r="Q10" s="179"/>
      <c r="R10" s="149">
        <v>270</v>
      </c>
      <c r="S10" s="25">
        <f t="shared" si="3"/>
        <v>225.53</v>
      </c>
    </row>
    <row r="11" spans="1:19" ht="50.7" x14ac:dyDescent="0.4">
      <c r="A11" s="139" t="s">
        <v>384</v>
      </c>
      <c r="B11" s="139" t="s">
        <v>9</v>
      </c>
      <c r="C11" s="139" t="s">
        <v>385</v>
      </c>
      <c r="D11" s="139" t="s">
        <v>99</v>
      </c>
      <c r="E11" s="85"/>
      <c r="F11" s="182">
        <v>180</v>
      </c>
      <c r="G11" s="182"/>
      <c r="H11" s="100"/>
      <c r="I11" s="100"/>
      <c r="J11" s="100">
        <v>270</v>
      </c>
      <c r="K11" s="89">
        <v>218.12</v>
      </c>
      <c r="L11" s="42">
        <f t="shared" si="0"/>
        <v>3</v>
      </c>
      <c r="M11" s="43">
        <f t="shared" si="1"/>
        <v>0.20284517342118413</v>
      </c>
      <c r="N11" s="115">
        <f t="shared" si="2"/>
        <v>222.70666666666665</v>
      </c>
      <c r="O11" s="179"/>
      <c r="P11" s="179"/>
      <c r="Q11" s="179"/>
      <c r="R11" s="149">
        <v>273.33</v>
      </c>
      <c r="S11" s="25">
        <f t="shared" si="3"/>
        <v>222.70666666666665</v>
      </c>
    </row>
  </sheetData>
  <mergeCells count="11">
    <mergeCell ref="A1:S1"/>
    <mergeCell ref="S3:S4"/>
    <mergeCell ref="A3:A4"/>
    <mergeCell ref="B3:B4"/>
    <mergeCell ref="C3:C4"/>
    <mergeCell ref="D3:D4"/>
    <mergeCell ref="E3:K3"/>
    <mergeCell ref="L3:L4"/>
    <mergeCell ref="M3:M4"/>
    <mergeCell ref="N3:N4"/>
    <mergeCell ref="O3:R3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"/>
  <sheetViews>
    <sheetView zoomScaleNormal="100" workbookViewId="0">
      <selection activeCell="S14" sqref="S14"/>
    </sheetView>
  </sheetViews>
  <sheetFormatPr defaultColWidth="9.1171875" defaultRowHeight="12.7" x14ac:dyDescent="0.4"/>
  <cols>
    <col min="1" max="1" width="14.1171875" style="1" customWidth="1"/>
    <col min="2" max="2" width="9.1171875" style="1"/>
    <col min="3" max="3" width="20.5859375" style="1" customWidth="1"/>
    <col min="4" max="4" width="18.703125" style="1" customWidth="1"/>
    <col min="5" max="9" width="10.703125" style="1" customWidth="1"/>
    <col min="10" max="10" width="11" style="1" customWidth="1"/>
    <col min="11" max="11" width="9.1171875" style="1"/>
    <col min="12" max="12" width="8.5859375" style="1" customWidth="1"/>
    <col min="13" max="13" width="0.41015625" style="8" hidden="1" customWidth="1"/>
    <col min="14" max="15" width="9.29296875" style="8" hidden="1" customWidth="1"/>
    <col min="16" max="16" width="14.1171875" style="8" customWidth="1"/>
    <col min="17" max="16384" width="9.1171875" style="1"/>
  </cols>
  <sheetData>
    <row r="1" spans="1:21" x14ac:dyDescent="0.4">
      <c r="A1" s="200" t="s">
        <v>400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3" spans="1:21" s="8" customFormat="1" ht="12.75" customHeight="1" x14ac:dyDescent="0.4">
      <c r="A3" s="194" t="s">
        <v>0</v>
      </c>
      <c r="B3" s="194" t="s">
        <v>1</v>
      </c>
      <c r="C3" s="194" t="s">
        <v>2</v>
      </c>
      <c r="D3" s="194" t="s">
        <v>3</v>
      </c>
      <c r="E3" s="194" t="s">
        <v>6</v>
      </c>
      <c r="F3" s="194"/>
      <c r="G3" s="194"/>
      <c r="H3" s="194"/>
      <c r="I3" s="194"/>
      <c r="J3" s="194" t="s">
        <v>4</v>
      </c>
      <c r="K3" s="194" t="s">
        <v>5</v>
      </c>
      <c r="L3" s="201" t="s">
        <v>348</v>
      </c>
      <c r="M3" s="204" t="s">
        <v>437</v>
      </c>
      <c r="N3" s="202"/>
      <c r="O3" s="203"/>
      <c r="P3" s="194" t="s">
        <v>401</v>
      </c>
    </row>
    <row r="4" spans="1:21" s="8" customFormat="1" ht="152" x14ac:dyDescent="0.5">
      <c r="A4" s="194"/>
      <c r="B4" s="194"/>
      <c r="C4" s="194"/>
      <c r="D4" s="194"/>
      <c r="E4" s="90" t="s">
        <v>424</v>
      </c>
      <c r="F4" s="90" t="s">
        <v>354</v>
      </c>
      <c r="G4" s="90" t="s">
        <v>362</v>
      </c>
      <c r="H4" s="90" t="s">
        <v>364</v>
      </c>
      <c r="I4" s="88" t="s">
        <v>435</v>
      </c>
      <c r="J4" s="194"/>
      <c r="K4" s="194"/>
      <c r="L4" s="201"/>
      <c r="M4" s="10" t="s">
        <v>10</v>
      </c>
      <c r="N4" s="10" t="s">
        <v>349</v>
      </c>
      <c r="O4" s="10" t="s">
        <v>392</v>
      </c>
      <c r="P4" s="194"/>
      <c r="U4" s="170"/>
    </row>
    <row r="5" spans="1:21" s="27" customFormat="1" ht="53.25" customHeight="1" x14ac:dyDescent="0.5">
      <c r="A5" s="2" t="s">
        <v>193</v>
      </c>
      <c r="B5" s="2" t="s">
        <v>194</v>
      </c>
      <c r="C5" s="2" t="s">
        <v>196</v>
      </c>
      <c r="D5" s="2" t="s">
        <v>195</v>
      </c>
      <c r="E5" s="100">
        <v>9</v>
      </c>
      <c r="F5" s="100">
        <v>18</v>
      </c>
      <c r="G5" s="100">
        <v>11</v>
      </c>
      <c r="H5" s="100">
        <v>10.9</v>
      </c>
      <c r="I5" s="92">
        <v>12.38</v>
      </c>
      <c r="J5" s="42">
        <f>COUNT(E5:I5)</f>
        <v>5</v>
      </c>
      <c r="K5" s="43">
        <f>STDEVA(E5:I5)/(SUM(E5:I5)/COUNTIF(E5:I5,"&gt;0"))</f>
        <v>0.27976513869916719</v>
      </c>
      <c r="L5" s="115">
        <f>1/J5*(SUM(E5:I5))</f>
        <v>12.256</v>
      </c>
      <c r="M5" s="7">
        <v>8.0749999999999993</v>
      </c>
      <c r="N5" s="58">
        <v>8.43</v>
      </c>
      <c r="O5" s="149">
        <v>7.74</v>
      </c>
      <c r="P5" s="25">
        <f>L5</f>
        <v>12.256</v>
      </c>
    </row>
    <row r="10" spans="1:21" ht="12.75" x14ac:dyDescent="0.2">
      <c r="C10" s="21"/>
    </row>
  </sheetData>
  <mergeCells count="11">
    <mergeCell ref="A1:P1"/>
    <mergeCell ref="P3:P4"/>
    <mergeCell ref="A3:A4"/>
    <mergeCell ref="B3:B4"/>
    <mergeCell ref="C3:C4"/>
    <mergeCell ref="D3:D4"/>
    <mergeCell ref="E3:I3"/>
    <mergeCell ref="J3:J4"/>
    <mergeCell ref="K3:K4"/>
    <mergeCell ref="L3:L4"/>
    <mergeCell ref="M3:O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zoomScaleNormal="100" workbookViewId="0">
      <selection activeCell="P16" sqref="P16"/>
    </sheetView>
  </sheetViews>
  <sheetFormatPr defaultColWidth="9.1171875" defaultRowHeight="12.7" x14ac:dyDescent="0.4"/>
  <cols>
    <col min="1" max="1" width="22.87890625" style="1" customWidth="1"/>
    <col min="2" max="2" width="9.1171875" style="1"/>
    <col min="3" max="3" width="31.703125" style="1" customWidth="1"/>
    <col min="4" max="4" width="18.29296875" style="1" customWidth="1"/>
    <col min="5" max="9" width="10.703125" style="1" customWidth="1"/>
    <col min="10" max="11" width="9.1171875" style="1"/>
    <col min="12" max="12" width="11.41015625" style="1" customWidth="1"/>
    <col min="13" max="13" width="0.5859375" style="8" hidden="1" customWidth="1"/>
    <col min="14" max="15" width="9.1171875" style="8" hidden="1" customWidth="1"/>
    <col min="16" max="16" width="14.87890625" style="8" customWidth="1"/>
    <col min="17" max="16384" width="9.1171875" style="1"/>
  </cols>
  <sheetData>
    <row r="1" spans="1:16" x14ac:dyDescent="0.4">
      <c r="A1" s="200" t="s">
        <v>402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3" spans="1:16" s="8" customFormat="1" ht="12.75" customHeight="1" x14ac:dyDescent="0.4">
      <c r="A3" s="194" t="s">
        <v>0</v>
      </c>
      <c r="B3" s="194" t="s">
        <v>1</v>
      </c>
      <c r="C3" s="194" t="s">
        <v>2</v>
      </c>
      <c r="D3" s="194" t="s">
        <v>3</v>
      </c>
      <c r="E3" s="194" t="s">
        <v>6</v>
      </c>
      <c r="F3" s="194"/>
      <c r="G3" s="194"/>
      <c r="H3" s="194"/>
      <c r="I3" s="194"/>
      <c r="J3" s="194" t="s">
        <v>4</v>
      </c>
      <c r="K3" s="194" t="s">
        <v>5</v>
      </c>
      <c r="L3" s="201" t="s">
        <v>348</v>
      </c>
      <c r="M3" s="204" t="s">
        <v>437</v>
      </c>
      <c r="N3" s="202"/>
      <c r="O3" s="203"/>
      <c r="P3" s="194" t="s">
        <v>401</v>
      </c>
    </row>
    <row r="4" spans="1:16" s="8" customFormat="1" ht="152" x14ac:dyDescent="0.4">
      <c r="A4" s="194"/>
      <c r="B4" s="194"/>
      <c r="C4" s="194"/>
      <c r="D4" s="194"/>
      <c r="E4" s="90" t="s">
        <v>424</v>
      </c>
      <c r="F4" s="90" t="s">
        <v>363</v>
      </c>
      <c r="G4" s="90" t="s">
        <v>364</v>
      </c>
      <c r="H4" s="90" t="s">
        <v>365</v>
      </c>
      <c r="I4" s="90" t="s">
        <v>362</v>
      </c>
      <c r="J4" s="194"/>
      <c r="K4" s="194"/>
      <c r="L4" s="201"/>
      <c r="M4" s="10" t="s">
        <v>10</v>
      </c>
      <c r="N4" s="10" t="s">
        <v>349</v>
      </c>
      <c r="O4" s="10" t="s">
        <v>392</v>
      </c>
      <c r="P4" s="194"/>
    </row>
    <row r="5" spans="1:16" s="21" customFormat="1" ht="63.75" customHeight="1" x14ac:dyDescent="0.5">
      <c r="A5" s="2" t="s">
        <v>98</v>
      </c>
      <c r="B5" s="18" t="s">
        <v>9</v>
      </c>
      <c r="C5" s="18" t="s">
        <v>107</v>
      </c>
      <c r="D5" s="18" t="s">
        <v>99</v>
      </c>
      <c r="E5" s="100"/>
      <c r="F5" s="100">
        <v>266</v>
      </c>
      <c r="G5" s="100">
        <v>398</v>
      </c>
      <c r="H5" s="100">
        <v>509.9</v>
      </c>
      <c r="I5" s="100">
        <v>359</v>
      </c>
      <c r="J5" s="42">
        <f>COUNT(E5:I5)</f>
        <v>4</v>
      </c>
      <c r="K5" s="43">
        <f>STDEVA(E5:I5)/(SUM(E5:I5)/COUNTIF(E5:I5,"&gt;0"))</f>
        <v>0.26351143467015392</v>
      </c>
      <c r="L5" s="115">
        <f>1/J5*(SUM(E5:I5))</f>
        <v>383.22500000000002</v>
      </c>
      <c r="M5" s="7">
        <v>379.99333333333334</v>
      </c>
      <c r="N5" s="58">
        <v>376.67</v>
      </c>
      <c r="O5" s="149">
        <v>386.66</v>
      </c>
      <c r="P5" s="25">
        <f>L5</f>
        <v>383.22500000000002</v>
      </c>
    </row>
    <row r="6" spans="1:16" s="21" customFormat="1" ht="65.25" customHeight="1" x14ac:dyDescent="0.5">
      <c r="A6" s="2" t="s">
        <v>98</v>
      </c>
      <c r="B6" s="18" t="s">
        <v>9</v>
      </c>
      <c r="C6" s="18" t="s">
        <v>108</v>
      </c>
      <c r="D6" s="18" t="s">
        <v>99</v>
      </c>
      <c r="E6" s="100">
        <v>300</v>
      </c>
      <c r="F6" s="100">
        <v>349</v>
      </c>
      <c r="G6" s="100">
        <v>560</v>
      </c>
      <c r="H6" s="100">
        <v>541.9</v>
      </c>
      <c r="I6" s="100">
        <v>459</v>
      </c>
      <c r="J6" s="42">
        <f>COUNT(E6:I6)</f>
        <v>5</v>
      </c>
      <c r="K6" s="43">
        <f>STDEVA(E6:I6)/(SUM(E6:I6)/COUNTIF(E6:I6,"&gt;0"))</f>
        <v>0.26045334272685317</v>
      </c>
      <c r="L6" s="115">
        <f>1/J6*(SUM(E6:I6))</f>
        <v>441.98</v>
      </c>
      <c r="M6" s="7">
        <v>408.59666666666664</v>
      </c>
      <c r="N6" s="59">
        <v>437.48</v>
      </c>
      <c r="O6" s="150">
        <v>442.68</v>
      </c>
      <c r="P6" s="25">
        <f>L6</f>
        <v>441.98</v>
      </c>
    </row>
    <row r="7" spans="1:16" ht="12.75" x14ac:dyDescent="0.2">
      <c r="A7" s="8"/>
      <c r="B7" s="8"/>
      <c r="C7" s="8"/>
      <c r="D7" s="8"/>
    </row>
  </sheetData>
  <mergeCells count="11">
    <mergeCell ref="A1:P1"/>
    <mergeCell ref="P3:P4"/>
    <mergeCell ref="A3:A4"/>
    <mergeCell ref="B3:B4"/>
    <mergeCell ref="C3:C4"/>
    <mergeCell ref="D3:D4"/>
    <mergeCell ref="E3:I3"/>
    <mergeCell ref="J3:J4"/>
    <mergeCell ref="K3:K4"/>
    <mergeCell ref="L3:L4"/>
    <mergeCell ref="M3:O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zoomScale="85" zoomScaleNormal="85" workbookViewId="0">
      <selection activeCell="R8" sqref="R8"/>
    </sheetView>
  </sheetViews>
  <sheetFormatPr defaultColWidth="9.1171875" defaultRowHeight="12.7" x14ac:dyDescent="0.5"/>
  <cols>
    <col min="1" max="1" width="18" style="32" customWidth="1"/>
    <col min="2" max="2" width="9.1171875" style="32"/>
    <col min="3" max="3" width="25.29296875" style="32" customWidth="1"/>
    <col min="4" max="4" width="31.703125" style="32" customWidth="1"/>
    <col min="5" max="7" width="10.703125" style="32" customWidth="1"/>
    <col min="8" max="9" width="10.703125" style="68" customWidth="1"/>
    <col min="10" max="11" width="9.1171875" style="32"/>
    <col min="12" max="12" width="13.1171875" style="32" customWidth="1"/>
    <col min="13" max="15" width="10" style="31" hidden="1" customWidth="1"/>
    <col min="16" max="16" width="15.5859375" style="31" customWidth="1"/>
    <col min="17" max="16384" width="9.1171875" style="32"/>
  </cols>
  <sheetData>
    <row r="1" spans="1:16" x14ac:dyDescent="0.5">
      <c r="A1" s="206" t="s">
        <v>403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3" spans="1:16" s="75" customFormat="1" ht="12.75" customHeight="1" x14ac:dyDescent="0.5">
      <c r="A3" s="194" t="s">
        <v>0</v>
      </c>
      <c r="B3" s="194" t="s">
        <v>1</v>
      </c>
      <c r="C3" s="194" t="s">
        <v>2</v>
      </c>
      <c r="D3" s="194" t="s">
        <v>3</v>
      </c>
      <c r="E3" s="194" t="s">
        <v>6</v>
      </c>
      <c r="F3" s="194"/>
      <c r="G3" s="194"/>
      <c r="H3" s="194"/>
      <c r="I3" s="194"/>
      <c r="J3" s="194" t="s">
        <v>4</v>
      </c>
      <c r="K3" s="194" t="s">
        <v>5</v>
      </c>
      <c r="L3" s="201" t="s">
        <v>347</v>
      </c>
      <c r="M3" s="204" t="s">
        <v>437</v>
      </c>
      <c r="N3" s="202"/>
      <c r="O3" s="203"/>
      <c r="P3" s="194" t="s">
        <v>401</v>
      </c>
    </row>
    <row r="4" spans="1:16" s="75" customFormat="1" ht="76" x14ac:dyDescent="0.5">
      <c r="A4" s="194"/>
      <c r="B4" s="194"/>
      <c r="C4" s="194"/>
      <c r="D4" s="194"/>
      <c r="E4" s="84" t="s">
        <v>428</v>
      </c>
      <c r="F4" s="84" t="s">
        <v>429</v>
      </c>
      <c r="G4" s="103" t="s">
        <v>354</v>
      </c>
      <c r="H4" s="103" t="s">
        <v>363</v>
      </c>
      <c r="I4" s="88" t="s">
        <v>435</v>
      </c>
      <c r="J4" s="194"/>
      <c r="K4" s="194"/>
      <c r="L4" s="201"/>
      <c r="M4" s="10" t="s">
        <v>10</v>
      </c>
      <c r="N4" s="10" t="s">
        <v>349</v>
      </c>
      <c r="O4" s="10" t="s">
        <v>392</v>
      </c>
      <c r="P4" s="194"/>
    </row>
    <row r="5" spans="1:16" ht="77.25" customHeight="1" x14ac:dyDescent="0.5">
      <c r="A5" s="2" t="s">
        <v>109</v>
      </c>
      <c r="B5" s="18" t="s">
        <v>9</v>
      </c>
      <c r="C5" s="18" t="s">
        <v>114</v>
      </c>
      <c r="D5" s="18" t="s">
        <v>110</v>
      </c>
      <c r="E5" s="166">
        <v>612</v>
      </c>
      <c r="F5" s="167">
        <v>378</v>
      </c>
      <c r="G5" s="100">
        <v>450</v>
      </c>
      <c r="H5" s="91">
        <v>424</v>
      </c>
      <c r="I5" s="89"/>
      <c r="J5" s="42">
        <f>COUNT(E5:I5)</f>
        <v>4</v>
      </c>
      <c r="K5" s="43">
        <f>STDEVA(E5:I5)/(SUM(E5:I5)/COUNTIF(E5:I5,"&gt;0"))</f>
        <v>0.21842078369097809</v>
      </c>
      <c r="L5" s="115">
        <f>1/J5*(SUM(E5:I5))</f>
        <v>466</v>
      </c>
      <c r="M5" s="7">
        <v>383.33333333333331</v>
      </c>
      <c r="N5" s="58">
        <v>410</v>
      </c>
      <c r="O5" s="149">
        <v>418.01</v>
      </c>
      <c r="P5" s="25">
        <f>L5</f>
        <v>466</v>
      </c>
    </row>
    <row r="6" spans="1:16" ht="77.25" customHeight="1" x14ac:dyDescent="0.5">
      <c r="A6" s="2" t="s">
        <v>109</v>
      </c>
      <c r="B6" s="18" t="s">
        <v>9</v>
      </c>
      <c r="C6" s="18" t="s">
        <v>115</v>
      </c>
      <c r="D6" s="18" t="s">
        <v>110</v>
      </c>
      <c r="E6" s="167">
        <v>617</v>
      </c>
      <c r="F6" s="167">
        <v>387</v>
      </c>
      <c r="G6" s="100">
        <v>540</v>
      </c>
      <c r="H6" s="91">
        <v>380</v>
      </c>
      <c r="I6" s="89">
        <v>542.07000000000005</v>
      </c>
      <c r="J6" s="42">
        <f>COUNT(E6:I6)</f>
        <v>5</v>
      </c>
      <c r="K6" s="43">
        <f>STDEVA(E6:I6)/(SUM(E6:I6)/COUNTIF(E6:I6,"&gt;0"))</f>
        <v>0.21264211316359621</v>
      </c>
      <c r="L6" s="115">
        <f>1/J6*(SUM(E6:I6))</f>
        <v>493.21400000000006</v>
      </c>
      <c r="M6" s="7">
        <v>450</v>
      </c>
      <c r="N6" s="58">
        <v>467.08</v>
      </c>
      <c r="O6" s="149">
        <v>477.05</v>
      </c>
      <c r="P6" s="25">
        <f t="shared" ref="P6:P9" si="0">L6</f>
        <v>493.21400000000006</v>
      </c>
    </row>
    <row r="7" spans="1:16" ht="77.25" customHeight="1" x14ac:dyDescent="0.5">
      <c r="A7" s="30" t="s">
        <v>109</v>
      </c>
      <c r="B7" s="23" t="s">
        <v>9</v>
      </c>
      <c r="C7" s="23" t="s">
        <v>116</v>
      </c>
      <c r="D7" s="23" t="s">
        <v>110</v>
      </c>
      <c r="E7" s="167"/>
      <c r="F7" s="167">
        <v>411</v>
      </c>
      <c r="G7" s="100">
        <v>500</v>
      </c>
      <c r="H7" s="91">
        <v>309</v>
      </c>
      <c r="I7" s="89">
        <v>464.32</v>
      </c>
      <c r="J7" s="42">
        <f>COUNT(E7:I7)</f>
        <v>4</v>
      </c>
      <c r="K7" s="43">
        <f>STDEVA(E7:I7)/(SUM(E7:I7)/COUNTIF(E7:I7,"&gt;0"))</f>
        <v>0.19756278271692629</v>
      </c>
      <c r="L7" s="115">
        <f>1/J7*(SUM(E7:I7))</f>
        <v>421.08</v>
      </c>
      <c r="M7" s="7">
        <v>416.66666666666663</v>
      </c>
      <c r="N7" s="58">
        <v>409.75</v>
      </c>
      <c r="O7" s="149">
        <v>414.24</v>
      </c>
      <c r="P7" s="25">
        <f t="shared" si="0"/>
        <v>421.08</v>
      </c>
    </row>
    <row r="8" spans="1:16" ht="77.25" customHeight="1" x14ac:dyDescent="0.5">
      <c r="A8" s="30" t="s">
        <v>109</v>
      </c>
      <c r="B8" s="23" t="s">
        <v>9</v>
      </c>
      <c r="C8" s="23" t="s">
        <v>117</v>
      </c>
      <c r="D8" s="23" t="s">
        <v>110</v>
      </c>
      <c r="E8" s="167"/>
      <c r="F8" s="167">
        <v>411</v>
      </c>
      <c r="G8" s="100">
        <v>540</v>
      </c>
      <c r="H8" s="91">
        <v>404</v>
      </c>
      <c r="I8" s="89">
        <v>464.32</v>
      </c>
      <c r="J8" s="42">
        <f>COUNT(E8:I8)</f>
        <v>4</v>
      </c>
      <c r="K8" s="43">
        <f>STDEVA(E8:I8)/(SUM(E8:I8)/COUNTIF(E8:I8,"&gt;0"))</f>
        <v>0.13817404756513826</v>
      </c>
      <c r="L8" s="115">
        <f>1/J8*(SUM(E8:I8))</f>
        <v>454.83</v>
      </c>
      <c r="M8" s="7">
        <v>436.66666666666663</v>
      </c>
      <c r="N8" s="58">
        <v>403.08</v>
      </c>
      <c r="O8" s="149">
        <v>421.8</v>
      </c>
      <c r="P8" s="25">
        <f t="shared" si="0"/>
        <v>454.83</v>
      </c>
    </row>
    <row r="9" spans="1:16" ht="56.25" customHeight="1" x14ac:dyDescent="0.5">
      <c r="A9" s="30" t="s">
        <v>113</v>
      </c>
      <c r="B9" s="23" t="s">
        <v>9</v>
      </c>
      <c r="C9" s="23" t="s">
        <v>111</v>
      </c>
      <c r="D9" s="23" t="s">
        <v>112</v>
      </c>
      <c r="E9" s="167"/>
      <c r="F9" s="167">
        <v>599</v>
      </c>
      <c r="G9" s="100">
        <v>630</v>
      </c>
      <c r="H9" s="91">
        <v>572</v>
      </c>
      <c r="I9" s="89">
        <v>657.02</v>
      </c>
      <c r="J9" s="42">
        <f>COUNT(E9:I9)</f>
        <v>4</v>
      </c>
      <c r="K9" s="43">
        <f>STDEVA(E9:I9)/(SUM(E9:I9)/COUNTIF(E9:I9,"&gt;0"))</f>
        <v>6.0120836124213324E-2</v>
      </c>
      <c r="L9" s="115">
        <f>1/J9*(SUM(E9:I9))</f>
        <v>614.505</v>
      </c>
      <c r="M9" s="7">
        <v>569.16</v>
      </c>
      <c r="N9" s="58">
        <v>599.33000000000004</v>
      </c>
      <c r="O9" s="149">
        <v>598.89</v>
      </c>
      <c r="P9" s="25">
        <f t="shared" si="0"/>
        <v>614.505</v>
      </c>
    </row>
    <row r="10" spans="1:16" ht="12.75" x14ac:dyDescent="0.25">
      <c r="A10" s="31"/>
      <c r="B10" s="31"/>
      <c r="C10" s="31"/>
      <c r="D10" s="31"/>
    </row>
    <row r="11" spans="1:16" ht="12.75" x14ac:dyDescent="0.25">
      <c r="A11" s="31"/>
      <c r="B11" s="31"/>
      <c r="C11" s="31"/>
      <c r="D11" s="31"/>
    </row>
    <row r="12" spans="1:16" ht="12.75" x14ac:dyDescent="0.25">
      <c r="A12" s="31"/>
      <c r="B12" s="31"/>
      <c r="C12" s="31"/>
      <c r="D12" s="31"/>
    </row>
    <row r="13" spans="1:16" ht="12.75" x14ac:dyDescent="0.25">
      <c r="A13" s="31"/>
      <c r="B13" s="31"/>
      <c r="C13" s="31"/>
      <c r="D13" s="31"/>
    </row>
  </sheetData>
  <mergeCells count="11">
    <mergeCell ref="A1:P1"/>
    <mergeCell ref="P3:P4"/>
    <mergeCell ref="A3:A4"/>
    <mergeCell ref="B3:B4"/>
    <mergeCell ref="C3:C4"/>
    <mergeCell ref="D3:D4"/>
    <mergeCell ref="E3:I3"/>
    <mergeCell ref="J3:J4"/>
    <mergeCell ref="K3:K4"/>
    <mergeCell ref="L3:L4"/>
    <mergeCell ref="M3:O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zoomScale="85" zoomScaleNormal="85" workbookViewId="0">
      <selection activeCell="Q9" sqref="Q9"/>
    </sheetView>
  </sheetViews>
  <sheetFormatPr defaultColWidth="9.1171875" defaultRowHeight="12.7" x14ac:dyDescent="0.5"/>
  <cols>
    <col min="1" max="1" width="18" style="32" customWidth="1"/>
    <col min="2" max="2" width="9.1171875" style="32"/>
    <col min="3" max="4" width="31.703125" style="32" customWidth="1"/>
    <col min="5" max="9" width="10.87890625" style="32" customWidth="1"/>
    <col min="10" max="11" width="9.1171875" style="32"/>
    <col min="12" max="12" width="10.87890625" style="32" customWidth="1"/>
    <col min="13" max="13" width="0.41015625" style="31" hidden="1" customWidth="1"/>
    <col min="14" max="15" width="11" style="31" hidden="1" customWidth="1"/>
    <col min="16" max="16" width="15.5859375" style="31" customWidth="1"/>
    <col min="17" max="16384" width="9.1171875" style="32"/>
  </cols>
  <sheetData>
    <row r="1" spans="1:16" x14ac:dyDescent="0.5">
      <c r="A1" s="206" t="s">
        <v>404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3" spans="1:16" s="75" customFormat="1" ht="12.75" customHeight="1" x14ac:dyDescent="0.5">
      <c r="A3" s="194" t="s">
        <v>0</v>
      </c>
      <c r="B3" s="194" t="s">
        <v>1</v>
      </c>
      <c r="C3" s="194" t="s">
        <v>2</v>
      </c>
      <c r="D3" s="194" t="s">
        <v>3</v>
      </c>
      <c r="E3" s="194" t="s">
        <v>6</v>
      </c>
      <c r="F3" s="194"/>
      <c r="G3" s="194"/>
      <c r="H3" s="194"/>
      <c r="I3" s="194"/>
      <c r="J3" s="194" t="s">
        <v>4</v>
      </c>
      <c r="K3" s="194" t="s">
        <v>5</v>
      </c>
      <c r="L3" s="201" t="s">
        <v>348</v>
      </c>
      <c r="M3" s="204" t="s">
        <v>437</v>
      </c>
      <c r="N3" s="202"/>
      <c r="O3" s="203"/>
      <c r="P3" s="194" t="s">
        <v>401</v>
      </c>
    </row>
    <row r="4" spans="1:16" s="75" customFormat="1" ht="152" x14ac:dyDescent="0.5">
      <c r="A4" s="194"/>
      <c r="B4" s="194"/>
      <c r="C4" s="194"/>
      <c r="D4" s="194"/>
      <c r="E4" s="84" t="s">
        <v>429</v>
      </c>
      <c r="F4" s="161" t="s">
        <v>424</v>
      </c>
      <c r="G4" s="90" t="s">
        <v>354</v>
      </c>
      <c r="H4" s="90" t="s">
        <v>364</v>
      </c>
      <c r="I4" s="90" t="s">
        <v>365</v>
      </c>
      <c r="J4" s="194"/>
      <c r="K4" s="194"/>
      <c r="L4" s="201"/>
      <c r="M4" s="10" t="s">
        <v>10</v>
      </c>
      <c r="N4" s="10" t="s">
        <v>349</v>
      </c>
      <c r="O4" s="10" t="s">
        <v>392</v>
      </c>
      <c r="P4" s="194"/>
    </row>
    <row r="5" spans="1:16" ht="76" x14ac:dyDescent="0.5">
      <c r="A5" s="2" t="s">
        <v>118</v>
      </c>
      <c r="B5" s="18" t="s">
        <v>9</v>
      </c>
      <c r="C5" s="18" t="s">
        <v>144</v>
      </c>
      <c r="D5" s="18" t="s">
        <v>119</v>
      </c>
      <c r="E5" s="166">
        <v>657.15</v>
      </c>
      <c r="F5" s="165">
        <v>400</v>
      </c>
      <c r="G5" s="104">
        <v>680</v>
      </c>
      <c r="H5" s="104">
        <v>519</v>
      </c>
      <c r="I5" s="100">
        <v>648</v>
      </c>
      <c r="J5" s="42">
        <f>COUNT(E5:I5)</f>
        <v>5</v>
      </c>
      <c r="K5" s="43">
        <f>STDEVA(E5:I5)/(SUM(E5:I5)/COUNTIF(E5:I5,"&gt;0"))</f>
        <v>0.20496904660016113</v>
      </c>
      <c r="L5" s="98">
        <f>1/J5*(SUM(E5:I5))</f>
        <v>580.83000000000004</v>
      </c>
      <c r="M5" s="44">
        <v>527.5</v>
      </c>
      <c r="N5" s="60">
        <v>543.53</v>
      </c>
      <c r="O5" s="153">
        <v>542.25</v>
      </c>
      <c r="P5" s="93">
        <f>L5</f>
        <v>580.83000000000004</v>
      </c>
    </row>
    <row r="6" spans="1:16" ht="76" x14ac:dyDescent="0.5">
      <c r="A6" s="2" t="s">
        <v>118</v>
      </c>
      <c r="B6" s="2" t="s">
        <v>9</v>
      </c>
      <c r="C6" s="2" t="s">
        <v>145</v>
      </c>
      <c r="D6" s="2" t="s">
        <v>119</v>
      </c>
      <c r="E6" s="167">
        <v>483.8</v>
      </c>
      <c r="F6" s="165">
        <v>400</v>
      </c>
      <c r="G6" s="105">
        <v>600</v>
      </c>
      <c r="H6" s="105">
        <v>499</v>
      </c>
      <c r="I6" s="100">
        <v>618</v>
      </c>
      <c r="J6" s="42">
        <f>COUNT(E6:I6)</f>
        <v>5</v>
      </c>
      <c r="K6" s="43">
        <f>STDEVA(E6:I6)/(SUM(E6:I6)/COUNTIF(E6:I6,"&gt;0"))</f>
        <v>0.17236910082765303</v>
      </c>
      <c r="L6" s="98">
        <f>1/J6*(SUM(E6:I6))</f>
        <v>520.16000000000008</v>
      </c>
      <c r="M6" s="7">
        <v>516.78</v>
      </c>
      <c r="N6" s="58">
        <v>552.17999999999995</v>
      </c>
      <c r="O6" s="149">
        <v>554.71</v>
      </c>
      <c r="P6" s="25">
        <f>L6</f>
        <v>520.16000000000008</v>
      </c>
    </row>
    <row r="7" spans="1:16" ht="12.75" x14ac:dyDescent="0.25">
      <c r="A7" s="31"/>
      <c r="B7" s="31"/>
      <c r="C7" s="31"/>
      <c r="D7" s="31"/>
    </row>
    <row r="8" spans="1:16" ht="12.75" x14ac:dyDescent="0.25">
      <c r="A8" s="31"/>
      <c r="B8" s="31"/>
      <c r="C8" s="31"/>
      <c r="D8" s="31"/>
    </row>
    <row r="9" spans="1:16" ht="12.75" x14ac:dyDescent="0.25">
      <c r="A9" s="31"/>
      <c r="B9" s="31"/>
      <c r="C9" s="31"/>
      <c r="D9" s="31"/>
    </row>
    <row r="10" spans="1:16" ht="12.75" x14ac:dyDescent="0.25">
      <c r="A10" s="31"/>
      <c r="B10" s="31"/>
      <c r="C10" s="31"/>
      <c r="D10" s="31"/>
    </row>
  </sheetData>
  <mergeCells count="11">
    <mergeCell ref="A1:P1"/>
    <mergeCell ref="P3:P4"/>
    <mergeCell ref="A3:A4"/>
    <mergeCell ref="B3:B4"/>
    <mergeCell ref="C3:C4"/>
    <mergeCell ref="D3:D4"/>
    <mergeCell ref="E3:I3"/>
    <mergeCell ref="J3:J4"/>
    <mergeCell ref="K3:K4"/>
    <mergeCell ref="L3:L4"/>
    <mergeCell ref="M3:O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3</vt:i4>
      </vt:variant>
    </vt:vector>
  </HeadingPairs>
  <TitlesOfParts>
    <vt:vector size="29" baseType="lpstr">
      <vt:lpstr>Содержание</vt:lpstr>
      <vt:lpstr>1.Хлеб</vt:lpstr>
      <vt:lpstr>2.Изделия хлебобулочные</vt:lpstr>
      <vt:lpstr>3.Мясо</vt:lpstr>
      <vt:lpstr>4.Мясо кур</vt:lpstr>
      <vt:lpstr>5.Яйцо</vt:lpstr>
      <vt:lpstr>6.Мясо индеек</vt:lpstr>
      <vt:lpstr>7.Колбаса</vt:lpstr>
      <vt:lpstr>8.Консервы мясо</vt:lpstr>
      <vt:lpstr>9.Молоко</vt:lpstr>
      <vt:lpstr>10.МолокоУльтра</vt:lpstr>
      <vt:lpstr>11.Кефир и пр</vt:lpstr>
      <vt:lpstr>12.Сметана</vt:lpstr>
      <vt:lpstr>13.Творог</vt:lpstr>
      <vt:lpstr>14.Масло</vt:lpstr>
      <vt:lpstr>15.Сыр</vt:lpstr>
      <vt:lpstr>16.Рыба</vt:lpstr>
      <vt:lpstr>17.Консервы рыба</vt:lpstr>
      <vt:lpstr>18.Фрукты</vt:lpstr>
      <vt:lpstr>19.Овощи</vt:lpstr>
      <vt:lpstr>20.Картофель</vt:lpstr>
      <vt:lpstr>21.Переработка</vt:lpstr>
      <vt:lpstr>22.Мукомол</vt:lpstr>
      <vt:lpstr>23.Макароны</vt:lpstr>
      <vt:lpstr>24.Кондитерские</vt:lpstr>
      <vt:lpstr>25.Прочее</vt:lpstr>
      <vt:lpstr>'21.Переработка'!Заголовки_для_печати</vt:lpstr>
      <vt:lpstr>'22.Мукомол'!Заголовки_для_печати</vt:lpstr>
      <vt:lpstr>'25.Прочее'!Заголовки_для_печати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rybalko_ov</cp:lastModifiedBy>
  <cp:lastPrinted>2023-07-04T14:14:17Z</cp:lastPrinted>
  <dcterms:created xsi:type="dcterms:W3CDTF">2023-03-09T06:52:19Z</dcterms:created>
  <dcterms:modified xsi:type="dcterms:W3CDTF">2023-12-22T07:47:36Z</dcterms:modified>
</cp:coreProperties>
</file>